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L:\WORKSHARE\WORKGRP\CRU\CRStaff\CR1920\To Vu\Non DMC\FY 19-20 Non DMC Form\"/>
    </mc:Choice>
  </mc:AlternateContent>
  <xr:revisionPtr revIDLastSave="0" documentId="13_ncr:1_{46F24A5C-A3BC-4AF4-8FC2-BC56246530E1}" xr6:coauthVersionLast="46" xr6:coauthVersionMax="46" xr10:uidLastSave="{00000000-0000-0000-0000-000000000000}"/>
  <bookViews>
    <workbookView xWindow="-19200" yWindow="0" windowWidth="19420" windowHeight="10420" tabRatio="677" xr2:uid="{00000000-000D-0000-FFFF-FFFF00000000}"/>
  </bookViews>
  <sheets>
    <sheet name="summary" sheetId="1" r:id="rId1"/>
    <sheet name="Cost Report Certification" sheetId="13" r:id="rId2"/>
    <sheet name="schedule P1" sheetId="2" r:id="rId3"/>
    <sheet name="schedule P1 (2)" sheetId="3" r:id="rId4"/>
    <sheet name="Schedule P2" sheetId="15" r:id="rId5"/>
    <sheet name="schedule P3" sheetId="5" r:id="rId6"/>
    <sheet name="schedule P4" sheetId="6" r:id="rId7"/>
    <sheet name="schedule P4 (2)" sheetId="7" r:id="rId8"/>
    <sheet name="schedule P5" sheetId="8" r:id="rId9"/>
    <sheet name="instructions" sheetId="14" r:id="rId10"/>
  </sheets>
  <externalReferences>
    <externalReference r:id="rId11"/>
  </externalReferences>
  <definedNames>
    <definedName name="\P" localSheetId="9">#REF!</definedName>
    <definedName name="\P">#REF!</definedName>
    <definedName name="B">'schedule P1'!$A$1:$L$12</definedName>
    <definedName name="C_">'schedule P1 (2)'!$A$1:$J$37</definedName>
    <definedName name="D" localSheetId="9">#REF!</definedName>
    <definedName name="D">#REF!</definedName>
    <definedName name="E">'schedule P3'!$A$1:$H$33</definedName>
    <definedName name="F">'schedule P4'!$B$1:$G$38</definedName>
    <definedName name="G">'schedule P4 (2)'!$A$1:$G$42</definedName>
    <definedName name="H" localSheetId="9">#REF!</definedName>
    <definedName name="H">'schedule P5'!$A$1:$I$45</definedName>
    <definedName name="I" localSheetId="1">[1]instruction!#REF!</definedName>
    <definedName name="I" localSheetId="9">instructions!#REF!</definedName>
    <definedName name="I">#REF!</definedName>
    <definedName name="_xlnm.Print_Area" localSheetId="1">'Cost Report Certification'!$B$1:$G$37</definedName>
    <definedName name="_xlnm.Print_Area" localSheetId="9">instructions!$A$1:$A$265</definedName>
    <definedName name="_xlnm.Print_Area" localSheetId="2">'schedule P1'!$A$1:$K$40</definedName>
    <definedName name="_xlnm.Print_Area" localSheetId="3">'schedule P1 (2)'!$A$1:$J$37</definedName>
    <definedName name="_xlnm.Print_Area" localSheetId="4">'Schedule P2'!$A$1:$P$48</definedName>
    <definedName name="_xlnm.Print_Area" localSheetId="5">'schedule P3'!$A$1:$H$33</definedName>
    <definedName name="_xlnm.Print_Area" localSheetId="6">'schedule P4'!$B$1:$G$51</definedName>
    <definedName name="_xlnm.Print_Area" localSheetId="7">'schedule P4 (2)'!$A$1:$G$41</definedName>
    <definedName name="_xlnm.Print_Area" localSheetId="8">'schedule P5'!$A$1:$I$42</definedName>
    <definedName name="_xlnm.Print_Area" localSheetId="0">summary!$A$1:$M$58</definedName>
    <definedName name="_xlnm.Print_Titles" localSheetId="9">instructions!$1:$6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3" l="1"/>
  <c r="I28" i="2" s="1"/>
  <c r="J17" i="15"/>
  <c r="J18" i="15"/>
  <c r="J19" i="15"/>
  <c r="J21" i="15"/>
  <c r="J22" i="15"/>
  <c r="J23" i="15"/>
  <c r="M38" i="1"/>
  <c r="M37" i="1"/>
  <c r="M36" i="1"/>
  <c r="M35" i="1"/>
  <c r="M34" i="1"/>
  <c r="M33" i="1"/>
  <c r="K43" i="1"/>
  <c r="H7" i="15"/>
  <c r="G9" i="2"/>
  <c r="E10" i="5" s="1"/>
  <c r="I43" i="1"/>
  <c r="B7" i="15"/>
  <c r="F2" i="15"/>
  <c r="A8" i="8"/>
  <c r="A11" i="7"/>
  <c r="B10" i="6"/>
  <c r="B10" i="5"/>
  <c r="B10" i="3"/>
  <c r="B9" i="2"/>
  <c r="I46" i="1"/>
  <c r="F30" i="13"/>
  <c r="F24" i="13"/>
  <c r="B24" i="13"/>
  <c r="F28" i="13"/>
  <c r="F50" i="6"/>
  <c r="F15" i="7" s="1"/>
  <c r="F39" i="7" s="1"/>
  <c r="K29" i="1" s="1"/>
  <c r="E50" i="6"/>
  <c r="E15" i="7" s="1"/>
  <c r="H4" i="15"/>
  <c r="K39" i="1"/>
  <c r="I39" i="1"/>
  <c r="G19" i="6"/>
  <c r="I17" i="1"/>
  <c r="F32" i="13" s="1"/>
  <c r="M41" i="15"/>
  <c r="L41" i="15"/>
  <c r="J41" i="15"/>
  <c r="G41" i="15"/>
  <c r="F41" i="15"/>
  <c r="E41" i="15"/>
  <c r="N40" i="15"/>
  <c r="K40" i="15"/>
  <c r="H40" i="15"/>
  <c r="N39" i="15"/>
  <c r="K39" i="15"/>
  <c r="H39" i="15"/>
  <c r="N38" i="15"/>
  <c r="K38" i="15"/>
  <c r="H38" i="15"/>
  <c r="N37" i="15"/>
  <c r="K37" i="15"/>
  <c r="H37" i="15"/>
  <c r="N36" i="15"/>
  <c r="K36" i="15"/>
  <c r="H36" i="15"/>
  <c r="N35" i="15"/>
  <c r="K35" i="15"/>
  <c r="H35" i="15"/>
  <c r="N34" i="15"/>
  <c r="K34" i="15"/>
  <c r="H34" i="15"/>
  <c r="N33" i="15"/>
  <c r="K33" i="15"/>
  <c r="K41" i="15" s="1"/>
  <c r="H33" i="15"/>
  <c r="I24" i="15"/>
  <c r="C46" i="15" s="1"/>
  <c r="G24" i="15"/>
  <c r="E24" i="15"/>
  <c r="D24" i="15"/>
  <c r="F23" i="15"/>
  <c r="K23" i="15" s="1"/>
  <c r="F22" i="15"/>
  <c r="K22" i="15"/>
  <c r="F21" i="15"/>
  <c r="K21" i="15"/>
  <c r="J20" i="15"/>
  <c r="F20" i="15"/>
  <c r="K20" i="15" s="1"/>
  <c r="F19" i="15"/>
  <c r="K19" i="15" s="1"/>
  <c r="F18" i="15"/>
  <c r="K18" i="15" s="1"/>
  <c r="F17" i="15"/>
  <c r="K17" i="15" s="1"/>
  <c r="F16" i="15"/>
  <c r="F15" i="15"/>
  <c r="H15" i="15"/>
  <c r="A4" i="14"/>
  <c r="A2" i="14"/>
  <c r="A1" i="14"/>
  <c r="J19" i="3"/>
  <c r="E8" i="13"/>
  <c r="K30" i="1"/>
  <c r="F34" i="13"/>
  <c r="B34" i="13"/>
  <c r="J9" i="2"/>
  <c r="I10" i="3" s="1"/>
  <c r="A4" i="8"/>
  <c r="A2" i="8"/>
  <c r="B4" i="7"/>
  <c r="B2" i="7"/>
  <c r="C4" i="6"/>
  <c r="C2" i="6"/>
  <c r="C4" i="5"/>
  <c r="C2" i="5"/>
  <c r="D4" i="2"/>
  <c r="C4" i="3"/>
  <c r="C2" i="3"/>
  <c r="D2" i="2"/>
  <c r="H19" i="2"/>
  <c r="H20" i="2"/>
  <c r="H21" i="2"/>
  <c r="H22" i="2"/>
  <c r="H23" i="2"/>
  <c r="H24" i="2"/>
  <c r="H25" i="2"/>
  <c r="H26" i="2"/>
  <c r="H27" i="2"/>
  <c r="H18" i="2"/>
  <c r="G22" i="6"/>
  <c r="G21" i="6"/>
  <c r="C37" i="2"/>
  <c r="I29" i="2" s="1"/>
  <c r="K29" i="2" s="1"/>
  <c r="E25" i="7"/>
  <c r="E37" i="7"/>
  <c r="K18" i="2"/>
  <c r="F25" i="7"/>
  <c r="F37" i="7"/>
  <c r="G17" i="8"/>
  <c r="F26" i="8" s="1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8" i="6"/>
  <c r="G39" i="6"/>
  <c r="G40" i="6"/>
  <c r="G41" i="6"/>
  <c r="G43" i="6"/>
  <c r="G44" i="6"/>
  <c r="G45" i="6"/>
  <c r="G47" i="6"/>
  <c r="G48" i="6"/>
  <c r="G49" i="6"/>
  <c r="G10" i="3"/>
  <c r="G20" i="7"/>
  <c r="G21" i="7"/>
  <c r="G22" i="7"/>
  <c r="G23" i="7"/>
  <c r="G24" i="7"/>
  <c r="G25" i="7" s="1"/>
  <c r="G33" i="7"/>
  <c r="G34" i="7"/>
  <c r="G35" i="7"/>
  <c r="G36" i="7"/>
  <c r="H19" i="5"/>
  <c r="H20" i="5"/>
  <c r="H21" i="5"/>
  <c r="H22" i="5"/>
  <c r="H23" i="5"/>
  <c r="H24" i="5"/>
  <c r="H25" i="5"/>
  <c r="H26" i="5"/>
  <c r="H27" i="5"/>
  <c r="H28" i="5"/>
  <c r="H29" i="5"/>
  <c r="G30" i="5"/>
  <c r="K28" i="1" s="1"/>
  <c r="F30" i="5"/>
  <c r="I28" i="1" s="1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I35" i="3"/>
  <c r="J28" i="2" s="1"/>
  <c r="J30" i="2" s="1"/>
  <c r="K26" i="1" s="1"/>
  <c r="K19" i="2"/>
  <c r="K20" i="2"/>
  <c r="K21" i="2"/>
  <c r="K22" i="2"/>
  <c r="K23" i="2"/>
  <c r="K24" i="2"/>
  <c r="K25" i="2"/>
  <c r="K26" i="2"/>
  <c r="K27" i="2"/>
  <c r="H16" i="15"/>
  <c r="K16" i="15" s="1"/>
  <c r="J16" i="15"/>
  <c r="K15" i="15"/>
  <c r="F8" i="8" l="1"/>
  <c r="G7" i="15"/>
  <c r="E10" i="6"/>
  <c r="M43" i="1"/>
  <c r="G50" i="6"/>
  <c r="G15" i="7" s="1"/>
  <c r="E39" i="7"/>
  <c r="I29" i="1" s="1"/>
  <c r="E25" i="8" s="1"/>
  <c r="N41" i="15"/>
  <c r="H41" i="15"/>
  <c r="M39" i="1"/>
  <c r="H24" i="15"/>
  <c r="C47" i="15" s="1"/>
  <c r="I27" i="1" s="1"/>
  <c r="E23" i="8" s="1"/>
  <c r="J35" i="3"/>
  <c r="K28" i="2" s="1"/>
  <c r="K30" i="2" s="1"/>
  <c r="G37" i="7"/>
  <c r="H30" i="5"/>
  <c r="M29" i="1"/>
  <c r="K27" i="1"/>
  <c r="C48" i="15"/>
  <c r="E24" i="8"/>
  <c r="M28" i="1"/>
  <c r="C39" i="2"/>
  <c r="E30" i="8"/>
  <c r="G30" i="8" s="1"/>
  <c r="F37" i="8" s="1"/>
  <c r="G37" i="8" s="1"/>
  <c r="I37" i="8" s="1"/>
  <c r="I30" i="2"/>
  <c r="I26" i="1" s="1"/>
  <c r="M26" i="1" s="1"/>
  <c r="G10" i="6"/>
  <c r="F10" i="3"/>
  <c r="E11" i="7"/>
  <c r="H8" i="8"/>
  <c r="L7" i="15"/>
  <c r="G11" i="7"/>
  <c r="J15" i="15"/>
  <c r="J24" i="15" s="1"/>
  <c r="G10" i="5"/>
  <c r="M27" i="1" l="1"/>
  <c r="K31" i="1"/>
  <c r="K40" i="1" s="1"/>
  <c r="G39" i="7"/>
  <c r="E22" i="8"/>
  <c r="E26" i="8" s="1"/>
  <c r="G26" i="8" s="1"/>
  <c r="I26" i="8" l="1"/>
  <c r="I30" i="1"/>
  <c r="M30" i="1" l="1"/>
  <c r="M31" i="1" s="1"/>
  <c r="I31" i="1"/>
  <c r="I40" i="1" s="1"/>
  <c r="B49" i="1" s="1"/>
  <c r="D49" i="1" s="1"/>
  <c r="G49" i="1" s="1"/>
  <c r="K50" i="1" l="1"/>
  <c r="M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Vella Louie</author>
  </authors>
  <commentList>
    <comment ref="A7" authorId="0" shapeId="0" xr:uid="{D66EB9E8-7CB6-48BF-B85A-723447FAE432}">
      <text>
        <r>
          <rPr>
            <sz val="9"/>
            <color indexed="81"/>
            <rFont val="Tahoma"/>
            <family val="2"/>
          </rPr>
          <t>(a) Non-Provisional Rate  contract (Prevention, Evaluation, Training and 8 Technical Assistance Services) - Settled at actual cost aligned with line item budget, not to exceed contract amount.
(b) Sud (Non-DMC - Contracts with Staff Hour Rates (CENS, Calwork etc. and Fee for Service - Cost settled at lower of cost or charges, up to the SOW amount.
9/2/2020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17" authorId="0" shapeId="0" xr:uid="{00000000-0006-0000-0800-000001000000}">
      <text>
        <r>
          <rPr>
            <sz val="7"/>
            <color indexed="81"/>
            <rFont val="Tahoma"/>
            <family val="2"/>
          </rPr>
          <t>Total Admin. Expenses which cannot be identified directly to the cost center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0" authorId="0" shapeId="0" xr:uid="{00000000-0006-0000-0800-000002000000}">
      <text>
        <r>
          <rPr>
            <sz val="7"/>
            <color indexed="81"/>
            <rFont val="Tahoma"/>
            <family val="2"/>
          </rPr>
          <t xml:space="preserve">Total Direct Program Salaries excludes Employee Benefits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Vella Louie</author>
  </authors>
  <commentList>
    <comment ref="A3" authorId="0" shapeId="0" xr:uid="{E5D60B55-20D8-485B-B6C6-D77C5B4F6943}">
      <text>
        <r>
          <rPr>
            <sz val="9"/>
            <color indexed="81"/>
            <rFont val="Tahoma"/>
            <family val="2"/>
          </rPr>
          <t>(a) Non-Provisional Rate  contract (Prevention, Evaluation, Training and 8 Technical Assistance Services) - Settled at actual cost aligned with line item budget, not to exceed contract amount.
(b) Sud (Non-DMC - Contracts with Staff Hour Rates (CENS, Calwork etc. and Fee for Service - Cost settled at lower of cost or charges, up to the SOW amount.
9/2/2020</t>
        </r>
      </text>
    </comment>
  </commentList>
</comments>
</file>

<file path=xl/sharedStrings.xml><?xml version="1.0" encoding="utf-8"?>
<sst xmlns="http://schemas.openxmlformats.org/spreadsheetml/2006/main" count="763" uniqueCount="546">
  <si>
    <t>COST REPORT FOR CONTRACTED SERVICES</t>
  </si>
  <si>
    <t>SUMMARY PAGE</t>
  </si>
  <si>
    <t>NON MEDI-CAL FUNDED</t>
  </si>
  <si>
    <t>(Check One)</t>
  </si>
  <si>
    <t>Type of Submission:</t>
  </si>
  <si>
    <t xml:space="preserve">  Original</t>
  </si>
  <si>
    <t xml:space="preserve">  Amended</t>
  </si>
  <si>
    <t xml:space="preserve">Contract Agency Legal Name:                                          </t>
  </si>
  <si>
    <t>Approved For Agency By:</t>
  </si>
  <si>
    <t>Mode of Service:</t>
  </si>
  <si>
    <t>Contact Person:</t>
  </si>
  <si>
    <t>(1)</t>
  </si>
  <si>
    <t>(2)</t>
  </si>
  <si>
    <t>(3)</t>
  </si>
  <si>
    <t>Actual</t>
  </si>
  <si>
    <t>County</t>
  </si>
  <si>
    <t>Expenditures</t>
  </si>
  <si>
    <t>Approved Budget</t>
  </si>
  <si>
    <t>Variance</t>
  </si>
  <si>
    <t>Program Expenses:</t>
  </si>
  <si>
    <t xml:space="preserve"> 1.  Salaries &amp; Employee Benefits                               </t>
  </si>
  <si>
    <t>(Sch. P1)</t>
  </si>
  <si>
    <t xml:space="preserve"> 2.  Facility Rent/Lease or Depreciation         </t>
  </si>
  <si>
    <t>(Sch. P2)</t>
  </si>
  <si>
    <t xml:space="preserve"> 3.  Equipment and/or Other Asset Leases      </t>
  </si>
  <si>
    <t>(Sch. P3)</t>
  </si>
  <si>
    <t xml:space="preserve"> 4.  Services, Supplies &amp; Equip. Depreciation      </t>
  </si>
  <si>
    <t>(Sch. P4)</t>
  </si>
  <si>
    <t xml:space="preserve"> 5.  Administrative Overhead                                    </t>
  </si>
  <si>
    <t>(line 1-5)</t>
  </si>
  <si>
    <t>11.  Total Revenue</t>
  </si>
  <si>
    <t>Approved by:</t>
  </si>
  <si>
    <t>Date</t>
  </si>
  <si>
    <t>SALARIES AND EMPLOYEE BENEFITS</t>
  </si>
  <si>
    <t xml:space="preserve">                                                    (A)</t>
  </si>
  <si>
    <t>(B)</t>
  </si>
  <si>
    <t>(C)</t>
  </si>
  <si>
    <t>(D)</t>
  </si>
  <si>
    <t>(E)</t>
  </si>
  <si>
    <t>(F)</t>
  </si>
  <si>
    <t>(G)</t>
  </si>
  <si>
    <t>(H)</t>
  </si>
  <si>
    <t>(I)</t>
  </si>
  <si>
    <t>% of Time</t>
  </si>
  <si>
    <t>Spent on</t>
  </si>
  <si>
    <t>Total</t>
  </si>
  <si>
    <t>Monthly</t>
  </si>
  <si>
    <t>Employed</t>
  </si>
  <si>
    <t>Contract</t>
  </si>
  <si>
    <t>Direct</t>
  </si>
  <si>
    <t>Annual</t>
  </si>
  <si>
    <t>(From Financial</t>
  </si>
  <si>
    <t>Approved</t>
  </si>
  <si>
    <t>(H - G)</t>
  </si>
  <si>
    <t>Salary</t>
  </si>
  <si>
    <t>By Agency</t>
  </si>
  <si>
    <t>Services</t>
  </si>
  <si>
    <t>Records)</t>
  </si>
  <si>
    <t>Budget</t>
  </si>
  <si>
    <t>Note: Use additional pages if needed.</t>
  </si>
  <si>
    <t>Salary Subtotal</t>
  </si>
  <si>
    <t>Employee Benefits (E.B.)</t>
  </si>
  <si>
    <t>Employee Benefits</t>
  </si>
  <si>
    <t>FICA</t>
  </si>
  <si>
    <t>SUI</t>
  </si>
  <si>
    <t>Medical/Dental</t>
  </si>
  <si>
    <t>Retirement</t>
  </si>
  <si>
    <t>Workmen's Compensation</t>
  </si>
  <si>
    <t>Other :</t>
  </si>
  <si>
    <t>of</t>
  </si>
  <si>
    <t>DATE</t>
  </si>
  <si>
    <t>Subtotal (Include in Subtotal on Page 1)</t>
  </si>
  <si>
    <t>PROGRAM EXPENSES</t>
  </si>
  <si>
    <t>Page 1 of 1</t>
  </si>
  <si>
    <t>CONTRACT AGENCY LEGAL NAME</t>
  </si>
  <si>
    <t>I.  FACILITY RENT/LEASE</t>
  </si>
  <si>
    <t>Rent/Lease</t>
  </si>
  <si>
    <t>(A)</t>
  </si>
  <si>
    <t>Program</t>
  </si>
  <si>
    <t>Salvage</t>
  </si>
  <si>
    <t>Depreciable</t>
  </si>
  <si>
    <t>Accumulated</t>
  </si>
  <si>
    <t>Purchase</t>
  </si>
  <si>
    <t>Cost</t>
  </si>
  <si>
    <t>Improvement</t>
  </si>
  <si>
    <t>Value</t>
  </si>
  <si>
    <t>(Years)</t>
  </si>
  <si>
    <t>Depreciation</t>
  </si>
  <si>
    <t xml:space="preserve"> Schedule P3</t>
  </si>
  <si>
    <t xml:space="preserve"> Page 1 of 1</t>
  </si>
  <si>
    <t>MODE OF SERVICE</t>
  </si>
  <si>
    <t>Number</t>
  </si>
  <si>
    <t>(E - D)</t>
  </si>
  <si>
    <t>Equipment</t>
  </si>
  <si>
    <t>Items</t>
  </si>
  <si>
    <t xml:space="preserve">        CONTRACT AGENCY LEGAL NAME</t>
  </si>
  <si>
    <t>(C - B)</t>
  </si>
  <si>
    <t>Item</t>
  </si>
  <si>
    <t>Audit Fees</t>
  </si>
  <si>
    <t>Bookkeeping Fees</t>
  </si>
  <si>
    <t>Books and Publications</t>
  </si>
  <si>
    <t>Facility Maintenance</t>
  </si>
  <si>
    <t>Food</t>
  </si>
  <si>
    <t>Insurance</t>
  </si>
  <si>
    <t>License/Permit Fees</t>
  </si>
  <si>
    <t>Mileage</t>
  </si>
  <si>
    <t>Office Machine Maintenance/Repairs</t>
  </si>
  <si>
    <t>Office Supplies</t>
  </si>
  <si>
    <t>Physician Fees</t>
  </si>
  <si>
    <t>Postage</t>
  </si>
  <si>
    <t>Printing</t>
  </si>
  <si>
    <t>Taxes</t>
  </si>
  <si>
    <t>Training</t>
  </si>
  <si>
    <t>Utilities</t>
  </si>
  <si>
    <t>Interest Expense</t>
  </si>
  <si>
    <t>SERVICES, SUPPLIES &amp; EQUIPMENT DEPRECIATION</t>
  </si>
  <si>
    <t>Miscellaneous Service and Supply Items</t>
  </si>
  <si>
    <t>(Please Itemize - If more than 5 items, please attach additional sheets.)</t>
  </si>
  <si>
    <t>SUBTOTAL   (2)</t>
  </si>
  <si>
    <t>Unit</t>
  </si>
  <si>
    <t>Schedule P5</t>
  </si>
  <si>
    <t xml:space="preserve">I. ADMINISTRATIVE OVERHEAD EXPENSE AS A PERCENTAGE OF TOTAL AGENCY EXPENSES </t>
  </si>
  <si>
    <t>=</t>
  </si>
  <si>
    <t>Administrative</t>
  </si>
  <si>
    <t>Overhead Rate (%)</t>
  </si>
  <si>
    <t>Expense (A)</t>
  </si>
  <si>
    <t xml:space="preserve">1. Salaries and Employee Benefits                       </t>
  </si>
  <si>
    <t xml:space="preserve">2. Facility Rent/Lease or Depreciation               </t>
  </si>
  <si>
    <t xml:space="preserve">3. Equipment and/or Other Assets Leases      </t>
  </si>
  <si>
    <t>Overhead Rate</t>
  </si>
  <si>
    <t xml:space="preserve">4. Services, Supplies &amp; Equip. Depreciation     </t>
  </si>
  <si>
    <t>(%)</t>
  </si>
  <si>
    <t xml:space="preserve">II. ADMINISTRATIVE OVERHEAD EXPENSE AS A PERCENTAGE OF TOTAL DIRECT AGENCY SALARIES </t>
  </si>
  <si>
    <t>(B - A)</t>
  </si>
  <si>
    <t>Expense Pool</t>
  </si>
  <si>
    <t>Name</t>
  </si>
  <si>
    <t>Title of Position</t>
  </si>
  <si>
    <t>Staff Classification Number</t>
  </si>
  <si>
    <t xml:space="preserve">(List each non-consultant </t>
  </si>
  <si>
    <t>TOTAL</t>
  </si>
  <si>
    <t>TOTAL EQUIPMENT AND/OR OTHER ASSET LEASES</t>
  </si>
  <si>
    <t>Title of Position/</t>
  </si>
  <si>
    <t>(List each non-consultant</t>
  </si>
  <si>
    <t>position working on contract)</t>
  </si>
  <si>
    <t xml:space="preserve"> </t>
  </si>
  <si>
    <t>TOTAL SALARIES AND E.B.</t>
  </si>
  <si>
    <t>ADMINISTRATIVE OVERHEAD</t>
  </si>
  <si>
    <t xml:space="preserve">Authorized Signature        </t>
  </si>
  <si>
    <t>FACILITY RENT/LEASE OR DEPRECIATION</t>
  </si>
  <si>
    <t>COST REPORT FOR CONTRACTED SERVICES (SUMMARY PAGE)</t>
  </si>
  <si>
    <t xml:space="preserve">Complete schedules P1, P2, P3, P4 and P5 before completing the Cost Report Summary page.  Round off all amounts to the nearest dollar.  In the </t>
  </si>
  <si>
    <t xml:space="preserve">HEADING: </t>
  </si>
  <si>
    <t>PROGRAM EXPENSES:</t>
  </si>
  <si>
    <t>Program Expenses as defined in the Audit Assistance Guide are direct costs that can be identified with a particular cost objective.</t>
  </si>
  <si>
    <t>These costs include:</t>
  </si>
  <si>
    <t>1. Salaries, including associated employee benefits of those personnel whose effort can be directly identified to a particular program or cost objective.</t>
  </si>
  <si>
    <t>2. Cost of materials and other supplies acquired, consumed or expended specifically for the purpose of the program or cost objective.</t>
  </si>
  <si>
    <t>3. Travel costs, equipment costs, contract costs, and other costs which can be directly identified to a cost objective.</t>
  </si>
  <si>
    <t>SCHEDULE P1 - SALARIES AND EMPLOYEE BENEFITS</t>
  </si>
  <si>
    <t>were paid.  Non-employee expenditures should be shown on Schedule P4, page 1 of 2, on the line for consultants.</t>
  </si>
  <si>
    <t>company 100% of the time.</t>
  </si>
  <si>
    <t>corner.  Indicate the percentage of employee benefits to total salaries.</t>
  </si>
  <si>
    <t>SCHEDULE P2 - FACILITY RENT/LEASE OR DEPRECIATION (AGENCY OWNED)</t>
  </si>
  <si>
    <t>contract, depreciation, interest, and taxes only can be charged to the contract according to an appropriate allocation method.</t>
  </si>
  <si>
    <t>SCHEDULE P3 - EQUIPMENT AND/OR OTHER ASSETS LEASES</t>
  </si>
  <si>
    <t>SCHEDULE P4, PAGE 1 - SERVICES, SUPPLIES AND EQUIPMENT DEPRECIATION</t>
  </si>
  <si>
    <t>Please note that space is provided for bookkeeping fees which are separate from consultant services.</t>
  </si>
  <si>
    <t>SCHEDULE P4, PAGE 2 - SERVICES, SUPPLIES AND EQUIPMENT DEPRECIATION</t>
  </si>
  <si>
    <t>equipments not included in Schedule P3 because of the program cost limitations.</t>
  </si>
  <si>
    <t>SCHEDULE P5 - ADMINISTRATIVE OVERHEAD</t>
  </si>
  <si>
    <t>These costs involve:</t>
  </si>
  <si>
    <t>1.  Salaries, wages and employee benefits of administrative personnel whose effort benefits more than one cost objective.</t>
  </si>
  <si>
    <t>2.  Operational costs and maintenance costs which benefit more than one cost objective.</t>
  </si>
  <si>
    <t>I.  ADMINISTRATIVE OVERHEAD EXPENSE AS A PERCENTAGE OF TOTAL AGENCY EXPENSES:</t>
  </si>
  <si>
    <t>II.  ADMINISTRATIVE OVERHEAD EXPENSE AS A PERCENTAGE OF TOTAL DIRECT AGENCY SALARIES:</t>
  </si>
  <si>
    <t xml:space="preserve">III.  OTHER METHOD USED TO CALCULATE THE PROGRAM'S ADMINISTRATIVE OVERHEAD EXPENSE: </t>
  </si>
  <si>
    <t xml:space="preserve">employee works full time, put 100%, if half time, 50% and if quarter time, 25% (# of hours per week divided by 40).  This percentage should not </t>
  </si>
  <si>
    <t>exceed 100% or 40 hours per week.</t>
  </si>
  <si>
    <t xml:space="preserve">County Auditor-Controller Accounting Division," the County of Los Angeles, Alcohol and Drug Program Administration will not pay for the initial outlay of </t>
  </si>
  <si>
    <t xml:space="preserve">funds for items classified as fixed assets and equipment.  However, agencies may depreciate such fixed assets, and equipment over a period of not less  </t>
  </si>
  <si>
    <t>than three years from the date of purchase and charge depreciation expense to the contract for the appropriate amount.  Depreciation is limited to cover</t>
  </si>
  <si>
    <t>those periods the contract is in effect and over the periods benefited.</t>
  </si>
  <si>
    <t>Administrative Overhead as defined in the State Department of Alcohol and Drug Programs' Audit Assistance Guide, are indirect</t>
  </si>
  <si>
    <t>costs that were incurred for a common or joint purpose benefiting more than one cost objective, and not readily assignable</t>
  </si>
  <si>
    <t>to a specific cost objective.</t>
  </si>
  <si>
    <t>Schedule P1</t>
  </si>
  <si>
    <t>EQUIPMENT AND/OR OTHER ASSET LEASES</t>
  </si>
  <si>
    <t>Reviewed by:</t>
  </si>
  <si>
    <t>Page 1 of  2</t>
  </si>
  <si>
    <t>)</t>
  </si>
  <si>
    <t>Alterations and Renovations</t>
  </si>
  <si>
    <t>Depreciation for Equipment/Fixed Assets</t>
  </si>
  <si>
    <t>Fax No.:</t>
  </si>
  <si>
    <t>(</t>
  </si>
  <si>
    <t xml:space="preserve">  7.  Participant/Client Fees </t>
  </si>
  <si>
    <t>Administrative Address:</t>
  </si>
  <si>
    <t>Service Facility Address:</t>
  </si>
  <si>
    <t xml:space="preserve">$5,000 per unit and has an expected service life of more than </t>
  </si>
  <si>
    <t>Services and Supply Items section Schedule P4, page 2.</t>
  </si>
  <si>
    <t>COUNTY OF LOS ANGELES - DEPARTMENT OF PUBLIC HEALTH</t>
  </si>
  <si>
    <t>DIRECT SERVICES (RESIDENTIAL ONLY, OUTPATIENT NOT ALLOWED)</t>
  </si>
  <si>
    <t>PROFESSIONAL SERVICES</t>
  </si>
  <si>
    <t>TRANSPORTATION</t>
  </si>
  <si>
    <t>OTHER</t>
  </si>
  <si>
    <t>Email Address:</t>
  </si>
  <si>
    <t>(2) - (1)</t>
  </si>
  <si>
    <t>E.B. % of Total Salaries</t>
  </si>
  <si>
    <t xml:space="preserve">   Description of leased fixed asset equipment and/or any assets</t>
  </si>
  <si>
    <t xml:space="preserve">   regardless of classification costing over $5,000 per unit and </t>
  </si>
  <si>
    <t xml:space="preserve">   has an expected service life of more than three years.</t>
  </si>
  <si>
    <t xml:space="preserve">   (Please Itemize).</t>
  </si>
  <si>
    <t>OPERATING EXPENSES</t>
  </si>
  <si>
    <t>Others</t>
  </si>
  <si>
    <t xml:space="preserve">SUBTOTAL  (1)  </t>
  </si>
  <si>
    <t xml:space="preserve"> (SUBTOTAL FORWARD TO NEXT PAGE)</t>
  </si>
  <si>
    <t>Description of equipment/fixed assets with cost in excess of</t>
  </si>
  <si>
    <t>three years.  Please itemize - if more than 4 items, please</t>
  </si>
  <si>
    <t>attach additional sheets).</t>
  </si>
  <si>
    <t>SUBTOTAL (1)  (FROM PREVIOUS PAGE )</t>
  </si>
  <si>
    <t xml:space="preserve"> SUBTOTAL (3)</t>
  </si>
  <si>
    <t>TOTAL SERVICES, SUPPLIES &amp; EQUIPMENT DEPRECIATION 
SUBTOTALS   (1) + (2) + (3)</t>
  </si>
  <si>
    <t>Schedule</t>
  </si>
  <si>
    <t xml:space="preserve"> ADMINISTRATIVE OVERHEAD EXPENSE</t>
  </si>
  <si>
    <t>Administrative
Overhead Rate
 %</t>
  </si>
  <si>
    <t>(B)
Actual
 Expenditures</t>
  </si>
  <si>
    <t>( C )
County Approved 
Budget</t>
  </si>
  <si>
    <t>(D)
(C- B)
 Variance</t>
  </si>
  <si>
    <t>(Sch. P5)</t>
  </si>
  <si>
    <t>are those that deal directly with clients as opposed to those which benefit the program, but do not specifically deal with the client.</t>
  </si>
  <si>
    <t>as constituted in the agency's budgets and/or financial records.</t>
  </si>
  <si>
    <t xml:space="preserve"> INSTRUCTIONS</t>
  </si>
  <si>
    <t xml:space="preserve">for the contract period in Column (1) and projected units of service from the most recent budget in Column (2).  If there are units that were not disclosed on </t>
  </si>
  <si>
    <t xml:space="preserve">your monthly claim for reimbursement but should be charged to this contract, include these in the actual units.  For Cost Reimbursement Line-item (Non  </t>
  </si>
  <si>
    <t>Provisional Rate - NPR), the actual units of service in accordance to the contract modality is required to report on the cost report for reporting purposes.</t>
  </si>
  <si>
    <t>Equipment.  For this column, itemize those assets classified as fixed assets, equipment or any asset regardless of classification costing over $5,000 per</t>
  </si>
  <si>
    <t>leased unit and has an expected service life of more than three years. Leased items costing less than the above must be itemized in the Miscellaneous</t>
  </si>
  <si>
    <t>COUNTY USE ONLY</t>
  </si>
  <si>
    <t>Page 2 of  2</t>
  </si>
  <si>
    <t xml:space="preserve"> Schedule P4</t>
  </si>
  <si>
    <t xml:space="preserve"> Page 1 of 2</t>
  </si>
  <si>
    <t xml:space="preserve"> Page 2 of 2</t>
  </si>
  <si>
    <t>`</t>
  </si>
  <si>
    <t>Telephone, Tele-Communication</t>
  </si>
  <si>
    <t>III. OTHER METHOD USED TO CALCULATE THE PROGRAM'S ADMINISTRATIVE OVERHEAD EXPENSE 
Explain method and attach all worksheets used to calculate Administrative Overhead Expense. (*Must manually post amounts to summary page (line 5)).</t>
  </si>
  <si>
    <t>TOTALS FORWARD TO NEXT PAGE</t>
  </si>
  <si>
    <t>Total Agency Expenses</t>
  </si>
  <si>
    <t>Total Administrative Expense Pool</t>
  </si>
  <si>
    <t>Total Direct Program Salaries</t>
  </si>
  <si>
    <t>Total Direct Agency Salaries</t>
  </si>
  <si>
    <t>to line 5, column (1), on the summary page.</t>
  </si>
  <si>
    <t>forward to line 1, column (1), (2) &amp; (3) on the summary page.</t>
  </si>
  <si>
    <t>forward  to line 4 on the summary page.</t>
  </si>
  <si>
    <t>SUBSTANCE ABUSE PREVENTION AND CONTROL</t>
  </si>
  <si>
    <t>Print Name</t>
  </si>
  <si>
    <t>Title</t>
  </si>
  <si>
    <t/>
  </si>
  <si>
    <t>COUNTY OF LOS ANGELES</t>
  </si>
  <si>
    <t>DEPARTMENT OF PUBLIC HEALTH</t>
  </si>
  <si>
    <t xml:space="preserve">    Form CRC-01</t>
  </si>
  <si>
    <t>PROVIDER YEAR-END COST REPORT</t>
  </si>
  <si>
    <t xml:space="preserve">             CERTIFICATION  PAGE</t>
  </si>
  <si>
    <t>In accordance with the Additional Provisions of your County's Contract Paragraph No. 16 (Annual Cost Report)</t>
  </si>
  <si>
    <t xml:space="preserve">and the California Health and Safety Code Section 11758.46(j)(2), provider shall submit an accurate and complete </t>
  </si>
  <si>
    <t>annual year-end cost report to the Department of Public Health, Substance Abuse Prevention and Control (SAPC)</t>
  </si>
  <si>
    <t xml:space="preserve">within 45 calendar days following the close of the fiscal year. </t>
  </si>
  <si>
    <t xml:space="preserve">Therefore, I hereby certify that the accompanying year-end cost report for the fiscal year ending </t>
  </si>
  <si>
    <t>is true, accurate, and complete, and that these documents were prepared in accordance with applicable County,</t>
  </si>
  <si>
    <t xml:space="preserve">State, and Federal laws, regulations, and guidelines.  </t>
  </si>
  <si>
    <t>I further agree to keep such records for a period of three years from the date the year-end cost settlement report</t>
  </si>
  <si>
    <t>is approved by the State for interim settlement.</t>
  </si>
  <si>
    <t xml:space="preserve">I understand that anyone who misrepresents, falsifies, omits essential information, or conceals material facts, may </t>
  </si>
  <si>
    <t>be prosecuted under applicable County, State, and/or Federal laws.</t>
  </si>
  <si>
    <t>Provider Name</t>
  </si>
  <si>
    <t>Provider Number</t>
  </si>
  <si>
    <t>(Sign)</t>
  </si>
  <si>
    <t>Officer or Executive Director</t>
  </si>
  <si>
    <t>(Print)</t>
  </si>
  <si>
    <t xml:space="preserve">Name </t>
  </si>
  <si>
    <t>Contact Person</t>
  </si>
  <si>
    <t>Telephone Number</t>
  </si>
  <si>
    <r>
      <t xml:space="preserve">             FISCAL YEAR</t>
    </r>
    <r>
      <rPr>
        <u/>
        <sz val="12"/>
        <rFont val="Times New Roman"/>
        <family val="1"/>
      </rPr>
      <t xml:space="preserve">   </t>
    </r>
  </si>
  <si>
    <t>Contract No. :</t>
  </si>
  <si>
    <t>Contract Amount :</t>
  </si>
  <si>
    <t>Program/SOW :</t>
  </si>
  <si>
    <t>SOW Amount :</t>
  </si>
  <si>
    <t>Service Period :</t>
  </si>
  <si>
    <t xml:space="preserve">        Provider No.</t>
  </si>
  <si>
    <t>appropriate box indicate if the cost report is an original or amended report.</t>
  </si>
  <si>
    <t xml:space="preserve">State. This # starts with prefix 19xxxxx </t>
  </si>
  <si>
    <t>forwarded to column (2) on the summary page.</t>
  </si>
  <si>
    <t xml:space="preserve">Position /Title </t>
  </si>
  <si>
    <t>AB 109</t>
  </si>
  <si>
    <t>CASC-AB109</t>
  </si>
  <si>
    <t>CASC-CW</t>
  </si>
  <si>
    <t>Drug Court Services (DC)</t>
  </si>
  <si>
    <t>General Relief (GR)</t>
  </si>
  <si>
    <t>Revenue:  (County Allocation Excluded)
(Do not include County reimbursements)</t>
  </si>
  <si>
    <t xml:space="preserve">Explain the method and attach all worksheets used to calculate Administrative Overhead Expense.  Post totals to line 5, column (1)  on the summary page. </t>
  </si>
  <si>
    <t xml:space="preserve">Also indicate  the amount from your latest Approved Budget and the Variance to line 5 columns (2) and (3), respectively.  Applicable to Non-Provisional Rate (NPR) contract only.   </t>
  </si>
  <si>
    <t xml:space="preserve"> If the percentage of administrative overhead rate of the Federal Rate Agreement was used, please attach a copy of the agreement to the cost report.</t>
  </si>
  <si>
    <t>Data will automatically forward to line 5, column (1), on the summary page.</t>
  </si>
  <si>
    <t xml:space="preserve"> 6.  Total Cost                                                             </t>
  </si>
  <si>
    <t>Advisory Board and the approval of both the County Board of Supervisors and the State Department of Alcohol and Drug Program.  This amount should be</t>
  </si>
  <si>
    <t>on the summary page. This amount should agree with your financial records for this program.  If the amounts do not agree, please explain in Box (H)</t>
  </si>
  <si>
    <t>improvement (C), less salvage value (D).</t>
  </si>
  <si>
    <t>A</t>
  </si>
  <si>
    <t>B</t>
  </si>
  <si>
    <t>C  =  A/B</t>
  </si>
  <si>
    <t>D</t>
  </si>
  <si>
    <t>E = C * D</t>
  </si>
  <si>
    <t>F</t>
  </si>
  <si>
    <t>H</t>
  </si>
  <si>
    <t>Square</t>
  </si>
  <si>
    <t>VARIANCE</t>
  </si>
  <si>
    <t>EXPLANATION</t>
  </si>
  <si>
    <t>PROVIDER #</t>
  </si>
  <si>
    <t xml:space="preserve">Total </t>
  </si>
  <si>
    <t>Cost per</t>
  </si>
  <si>
    <t>Footage</t>
  </si>
  <si>
    <t>(MANDATORY)</t>
  </si>
  <si>
    <t xml:space="preserve">Annual </t>
  </si>
  <si>
    <t xml:space="preserve">Charged </t>
  </si>
  <si>
    <t>Facility Address (one facility per line)</t>
  </si>
  <si>
    <t>(SEE NOTE)</t>
  </si>
  <si>
    <t xml:space="preserve"> Footage</t>
  </si>
  <si>
    <t>PROGRAM</t>
  </si>
  <si>
    <t>SUBTOTAL - FACILITY RENT/LEASE</t>
  </si>
  <si>
    <t>II.  FACILITY OWNED - DEPRECIATION EXPENSE (Straight Line Method of Depreciation Only)</t>
  </si>
  <si>
    <t>C</t>
  </si>
  <si>
    <t>E = B+C-D</t>
  </si>
  <si>
    <t>G</t>
  </si>
  <si>
    <t>H = E / F</t>
  </si>
  <si>
    <t>I</t>
  </si>
  <si>
    <t>J</t>
  </si>
  <si>
    <t xml:space="preserve">Facility </t>
  </si>
  <si>
    <t>(DO NOT</t>
  </si>
  <si>
    <t>Useful</t>
  </si>
  <si>
    <t>Expense</t>
  </si>
  <si>
    <t>Of</t>
  </si>
  <si>
    <t>Include</t>
  </si>
  <si>
    <t>Life</t>
  </si>
  <si>
    <t>Charged to</t>
  </si>
  <si>
    <t>Charged</t>
  </si>
  <si>
    <t>Land Cost)</t>
  </si>
  <si>
    <t>Agency</t>
  </si>
  <si>
    <t>TOTAL FACILITY RENT/LEASE OR DEPRECIATION:</t>
  </si>
  <si>
    <t>TOTAL ACTUAL COST</t>
  </si>
  <si>
    <t>COUNTY APPROVED BUDGET</t>
  </si>
  <si>
    <t>G = F - E</t>
  </si>
  <si>
    <t>UNDER /</t>
  </si>
  <si>
    <t>(OVER)</t>
  </si>
  <si>
    <t>K = J - I</t>
  </si>
  <si>
    <t xml:space="preserve">AITRPS </t>
  </si>
  <si>
    <t>AITRPS- HIV (BHS Only)</t>
  </si>
  <si>
    <t>AITRPS- In Custody Probation Camp Services</t>
  </si>
  <si>
    <t>AITRPS- Mental Health Service Act ( PEI)</t>
  </si>
  <si>
    <t>CASC-AB109 (HUB)</t>
  </si>
  <si>
    <t>CASC-AB109 (Area Office)</t>
  </si>
  <si>
    <t>CASC-General Population  (CCH/Leavey Center)</t>
  </si>
  <si>
    <t>CASC-General Population  (DMH/OVP)</t>
  </si>
  <si>
    <t>CASC-General Population (DMH/UCC)</t>
  </si>
  <si>
    <t>CASC-General Population (DRC)</t>
  </si>
  <si>
    <t>CASC-General Population (Project 50)</t>
  </si>
  <si>
    <t>CASC-General Relief</t>
  </si>
  <si>
    <t xml:space="preserve">CASC-PC1210 </t>
  </si>
  <si>
    <t>CASC-PC1210 &amp; 3063.1 (SPA 1)</t>
  </si>
  <si>
    <t>CASC-PC1210 &amp; 3063.1 (SPA 2)</t>
  </si>
  <si>
    <t>Drug Court Services (DC)-Superior Court</t>
  </si>
  <si>
    <t xml:space="preserve">Drug Court-SAMHSA/BJA </t>
  </si>
  <si>
    <t>HIV-AITRPS (BHS ONLY)</t>
  </si>
  <si>
    <t>MAT (Medication Assisted Treatment)</t>
  </si>
  <si>
    <t>MAT-AB109</t>
  </si>
  <si>
    <t>IF COLUMN (E)</t>
  </si>
  <si>
    <t>COLUMN ( C ) * ( D )</t>
  </si>
  <si>
    <t xml:space="preserve">IS NOT EQUAL TO </t>
  </si>
  <si>
    <t>VARIANCE UNDER/(OVER) BUDGET</t>
  </si>
  <si>
    <t>Schedule P4</t>
  </si>
  <si>
    <t xml:space="preserve">Enter Facility address (one per line) and Site # associated with facility address. This # is certified and assigned by the State. This # starts with prefix 19xxxxx </t>
  </si>
  <si>
    <t xml:space="preserve">  7.2 Third Party Revenue (Insurance Paid)</t>
  </si>
  <si>
    <t xml:space="preserve">  7.1 Public Assistance (Food Stamp)</t>
  </si>
  <si>
    <t>CASC-General Population (HIV Set-Aside)</t>
  </si>
  <si>
    <t>Form CRC-01 (12/2015)</t>
  </si>
  <si>
    <t>Total Amount is linked to Summary Page (Line 5)</t>
  </si>
  <si>
    <t>Total Amount is linked to Summary Page (Line 1)</t>
  </si>
  <si>
    <t>Total Amount is linked to Summary Page (Line 3)</t>
  </si>
  <si>
    <t>to PROGRAM</t>
  </si>
  <si>
    <t>Total Amount is linked to Summary Page (Line 4)</t>
  </si>
  <si>
    <t>14  Cost Per Unit</t>
  </si>
  <si>
    <t>(line 6 divided by line 13)</t>
  </si>
  <si>
    <t>Telephone No.:</t>
  </si>
  <si>
    <t xml:space="preserve">NOTE: The provider # is associated with facility address which was certified and assigned by the State. This # starts with prefix 19xxxxx </t>
  </si>
  <si>
    <t>Household Expenses</t>
  </si>
  <si>
    <t>Consultants - Hourly Rate Average $______________
 (Professionals for which no fringe benefits are paid.)</t>
  </si>
  <si>
    <t>Gas &amp; Oil</t>
  </si>
  <si>
    <t>AB 109 - MAT</t>
  </si>
  <si>
    <t>CASC-General Population (HEP Hollywood Collab)</t>
  </si>
  <si>
    <t>CASC-General Population (HEP San Gabriel)</t>
  </si>
  <si>
    <t>CASC-General Population (HEP - Spring Street)</t>
  </si>
  <si>
    <t>CASC-General Population (HEP - Spring Street - HIV)</t>
  </si>
  <si>
    <t>CASC-General Population (HEP SGV-HIV)</t>
  </si>
  <si>
    <t>Drug Court Services - Edward Byrne Memorial Justice Assistance Grant (Drug Court - EBMJAG)</t>
  </si>
  <si>
    <t xml:space="preserve">CASC-General Population (C3) (Venice) </t>
  </si>
  <si>
    <t>CASC-Medi-Cal Outreach and Enrollment Assistance Project (CASC-PMCOEAP)</t>
  </si>
  <si>
    <t>CW (API) Asian-Pacific Islander Communities Targeted Outreach Program</t>
  </si>
  <si>
    <t>Drug Court Services - MAT</t>
  </si>
  <si>
    <t>Training and Technical Assistance Services - TTAS</t>
  </si>
  <si>
    <t>Total Line # 84 (Sum of Line 7,7.1 &amp; 7.2)</t>
  </si>
  <si>
    <t>12.  Net Cost (Total Cost less Revenue from Line # 7, 7.1 &amp;7.2)</t>
  </si>
  <si>
    <t>LINE 12 - NET COST - Total Cost less Revenue from Line 7,7.1 &amp; 7.2</t>
  </si>
  <si>
    <t>A. Net Cost</t>
  </si>
  <si>
    <t>E. Allowable Cost, Lower of (C ) or (D)</t>
  </si>
  <si>
    <t>F. Enter YTD Paid</t>
  </si>
  <si>
    <t>13.1  Number of Client Served</t>
  </si>
  <si>
    <t>CW (FSC) Family Solution Center</t>
  </si>
  <si>
    <t>Drug Court -ICDOT(In-Custody Drug Offender Treatment Services)</t>
  </si>
  <si>
    <t>AITRP - Title IV-E - Capped Allocation Demo. Project</t>
  </si>
  <si>
    <t xml:space="preserve"> 10.  Fund Raising/Donation/Private Funding/Other Provider Revenue (Informational Only)</t>
  </si>
  <si>
    <t>(line 7 to line 10)</t>
  </si>
  <si>
    <t>SUBTOTAL - DEPRECIATION OF FACILITY OWNED</t>
  </si>
  <si>
    <t>C. Lower of Cost (A) or Charges (B)</t>
  </si>
  <si>
    <t>D. Enter SOW Amount</t>
  </si>
  <si>
    <t>G. Balance Due (County) / Provider (E-F)</t>
  </si>
  <si>
    <t>Camp Svcs.</t>
  </si>
  <si>
    <t>Title IV-E</t>
  </si>
  <si>
    <t>AITRP-Prev. Svcs.</t>
  </si>
  <si>
    <t>AITRP-NON RES</t>
  </si>
  <si>
    <t>CENS</t>
  </si>
  <si>
    <t>CENS (CLIENT ENGAGEMENT AND NAVIGATION SVCS</t>
  </si>
  <si>
    <t>CW - API</t>
  </si>
  <si>
    <t>ICJDT</t>
  </si>
  <si>
    <t>CW - FSC</t>
  </si>
  <si>
    <r>
      <t xml:space="preserve">SUGGESTED METHODS TO CALCULATE THE PROGRAM'S ADMINISTRATIVE OVERHEAD EXPENSE </t>
    </r>
    <r>
      <rPr>
        <sz val="10"/>
        <color indexed="62"/>
        <rFont val="Arial"/>
        <family val="2"/>
      </rPr>
      <t>(Please select method I, II OR III whichever applicable)</t>
    </r>
  </si>
  <si>
    <t>FISCAL YEAR 2019-20</t>
  </si>
  <si>
    <t>7/1/19 - 6/30/20</t>
  </si>
  <si>
    <t xml:space="preserve">             D.B.A.</t>
  </si>
  <si>
    <t xml:space="preserve">  8.  Excess Fees Carryover from FY 2018-19</t>
  </si>
  <si>
    <t xml:space="preserve">  9.  Excess Fees to be Carried Forward to FY 2020-21</t>
  </si>
  <si>
    <r>
      <t>CONTRACT NUMBER</t>
    </r>
    <r>
      <rPr>
        <sz val="10"/>
        <rFont val="Arial"/>
        <family val="2"/>
      </rPr>
      <t xml:space="preserve"> - Enter your contract number.</t>
    </r>
  </si>
  <si>
    <r>
      <t>CONTRACT AMOUNT</t>
    </r>
    <r>
      <rPr>
        <sz val="10"/>
        <rFont val="Arial"/>
        <family val="2"/>
      </rPr>
      <t xml:space="preserve"> - Enter your contract amount.</t>
    </r>
  </si>
  <si>
    <r>
      <rPr>
        <b/>
        <sz val="10"/>
        <rFont val="Arial"/>
        <family val="2"/>
      </rPr>
      <t>PROGRAM/SOW</t>
    </r>
    <r>
      <rPr>
        <sz val="10"/>
        <rFont val="Arial"/>
        <family val="2"/>
      </rPr>
      <t xml:space="preserve"> - Check the name of program or statement of work from the drop-down list.</t>
    </r>
  </si>
  <si>
    <r>
      <rPr>
        <b/>
        <sz val="10"/>
        <rFont val="Arial"/>
        <family val="2"/>
      </rPr>
      <t>SOW AMOUNT</t>
    </r>
    <r>
      <rPr>
        <sz val="10"/>
        <rFont val="Arial"/>
        <family val="2"/>
      </rPr>
      <t xml:space="preserve"> - Enter the statement of work amount if applicable.</t>
    </r>
  </si>
  <si>
    <r>
      <t>SERVICE PERIOD</t>
    </r>
    <r>
      <rPr>
        <sz val="10"/>
        <rFont val="Arial"/>
        <family val="2"/>
      </rPr>
      <t xml:space="preserve"> - Enter the beginning and ending dates of the contract.</t>
    </r>
  </si>
  <si>
    <r>
      <t>CONTRACT AGENCY LEGAL NAME</t>
    </r>
    <r>
      <rPr>
        <sz val="10"/>
        <rFont val="Arial"/>
        <family val="2"/>
      </rPr>
      <t xml:space="preserve"> - Enter your organization's legal name as it appears on your most recent approved contract.</t>
    </r>
  </si>
  <si>
    <r>
      <t>D.B.A.</t>
    </r>
    <r>
      <rPr>
        <sz val="10"/>
        <rFont val="Arial"/>
        <family val="2"/>
      </rPr>
      <t xml:space="preserve"> -  Name of program used other than legal name.</t>
    </r>
  </si>
  <si>
    <r>
      <t>ADMINISTRATIVE ADDRESS:</t>
    </r>
    <r>
      <rPr>
        <sz val="10"/>
        <rFont val="Arial"/>
        <family val="2"/>
      </rPr>
      <t xml:space="preserve"> </t>
    </r>
    <r>
      <rPr>
        <sz val="10"/>
        <color indexed="8"/>
        <rFont val="Arial"/>
        <family val="2"/>
      </rPr>
      <t>Enter business/corporate address</t>
    </r>
  </si>
  <si>
    <r>
      <t xml:space="preserve">SERVICE FACILITY ADDRESS: </t>
    </r>
    <r>
      <rPr>
        <sz val="10"/>
        <color indexed="8"/>
        <rFont val="Arial"/>
        <family val="2"/>
      </rPr>
      <t>Enter the address where services are provided if different from Administrative address, otherwise indicate "Same Address".</t>
    </r>
  </si>
  <si>
    <r>
      <t>PROVIDER NUMBER</t>
    </r>
    <r>
      <rPr>
        <sz val="10"/>
        <rFont val="Arial"/>
        <family val="2"/>
      </rPr>
      <t xml:space="preserve"> - Enter the provider number certified by the state for the site.</t>
    </r>
  </si>
  <si>
    <r>
      <t>APPROVED FOR AGENCY BY</t>
    </r>
    <r>
      <rPr>
        <sz val="10"/>
        <rFont val="Arial"/>
        <family val="2"/>
      </rPr>
      <t xml:space="preserve"> -</t>
    </r>
    <r>
      <rPr>
        <sz val="10"/>
        <color indexed="40"/>
        <rFont val="Arial"/>
        <family val="2"/>
      </rPr>
      <t xml:space="preserve"> </t>
    </r>
    <r>
      <rPr>
        <sz val="10"/>
        <color indexed="8"/>
        <rFont val="Arial"/>
        <family val="2"/>
      </rPr>
      <t>Enter the name of the person authorized to approve cost report.</t>
    </r>
  </si>
  <si>
    <r>
      <t>POSITION/TITLE</t>
    </r>
    <r>
      <rPr>
        <sz val="10"/>
        <rFont val="Arial"/>
        <family val="2"/>
      </rPr>
      <t xml:space="preserve"> -</t>
    </r>
    <r>
      <rPr>
        <sz val="10"/>
        <color indexed="40"/>
        <rFont val="Arial"/>
        <family val="2"/>
      </rPr>
      <t xml:space="preserve"> </t>
    </r>
    <r>
      <rPr>
        <sz val="10"/>
        <color indexed="8"/>
        <rFont val="Arial"/>
        <family val="2"/>
      </rPr>
      <t>Enter the position/title of the person authorized to approve cost report.</t>
    </r>
  </si>
  <si>
    <r>
      <t>DATE</t>
    </r>
    <r>
      <rPr>
        <sz val="10"/>
        <rFont val="Arial"/>
        <family val="2"/>
      </rPr>
      <t xml:space="preserve"> -</t>
    </r>
    <r>
      <rPr>
        <sz val="10"/>
        <color indexed="40"/>
        <rFont val="Arial"/>
        <family val="2"/>
      </rPr>
      <t xml:space="preserve"> </t>
    </r>
    <r>
      <rPr>
        <sz val="10"/>
        <color indexed="8"/>
        <rFont val="Arial"/>
        <family val="2"/>
      </rPr>
      <t>Enter the date.</t>
    </r>
  </si>
  <si>
    <r>
      <t>MODE OF SERVICE</t>
    </r>
    <r>
      <rPr>
        <sz val="10"/>
        <rFont val="Arial"/>
        <family val="2"/>
      </rPr>
      <t xml:space="preserve"> -</t>
    </r>
    <r>
      <rPr>
        <sz val="10"/>
        <color indexed="40"/>
        <rFont val="Arial"/>
        <family val="2"/>
      </rPr>
      <t xml:space="preserve"> </t>
    </r>
    <r>
      <rPr>
        <sz val="10"/>
        <color indexed="8"/>
        <rFont val="Arial"/>
        <family val="2"/>
      </rPr>
      <t>Enter the service category being reported.</t>
    </r>
  </si>
  <si>
    <r>
      <t>CONTACT PERSON</t>
    </r>
    <r>
      <rPr>
        <sz val="10"/>
        <rFont val="Arial"/>
        <family val="2"/>
      </rPr>
      <t xml:space="preserve"> - </t>
    </r>
    <r>
      <rPr>
        <sz val="10"/>
        <color indexed="8"/>
        <rFont val="Arial"/>
        <family val="2"/>
      </rPr>
      <t>Enter the name of the person who prepared the cost report.</t>
    </r>
  </si>
  <si>
    <r>
      <t xml:space="preserve">TELEPHONE NUMBER, EMAIL ADDRESS and FAX NUMBER - </t>
    </r>
    <r>
      <rPr>
        <sz val="10"/>
        <rFont val="Arial"/>
        <family val="2"/>
      </rPr>
      <t>Enter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the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contact information of the person who prepared the cost report.</t>
    </r>
  </si>
  <si>
    <r>
      <t>LINE 1</t>
    </r>
    <r>
      <rPr>
        <sz val="10"/>
        <color indexed="8"/>
        <rFont val="Arial"/>
        <family val="2"/>
      </rPr>
      <t xml:space="preserve"> - Schedule P1, Salaries and Employee Benefits total are linked to the Summary Page.</t>
    </r>
  </si>
  <si>
    <r>
      <t>LINE 2</t>
    </r>
    <r>
      <rPr>
        <sz val="10"/>
        <color indexed="8"/>
        <rFont val="Arial"/>
        <family val="2"/>
      </rPr>
      <t xml:space="preserve"> - Schedule P2, Facility Rent/Lease or Depreciation total are linked to the Summary Page.</t>
    </r>
  </si>
  <si>
    <r>
      <t>LINE 3</t>
    </r>
    <r>
      <rPr>
        <sz val="10"/>
        <color indexed="8"/>
        <rFont val="Arial"/>
        <family val="2"/>
      </rPr>
      <t xml:space="preserve"> - Schedule P3, Equipment and/or Other Asset Leases total are linked to the Summary Page.</t>
    </r>
  </si>
  <si>
    <r>
      <t>LINE 4</t>
    </r>
    <r>
      <rPr>
        <sz val="10"/>
        <color indexed="8"/>
        <rFont val="Arial"/>
        <family val="2"/>
      </rPr>
      <t xml:space="preserve"> - Schedule P4, Services, Supplies &amp; Equipment Depreciation total are linked to the Summary Page.</t>
    </r>
  </si>
  <si>
    <r>
      <t>LINE 5</t>
    </r>
    <r>
      <rPr>
        <sz val="10"/>
        <color indexed="8"/>
        <rFont val="Arial"/>
        <family val="2"/>
      </rPr>
      <t xml:space="preserve"> - Schedule P5, Administrative Overhead total are linked to the Summary Page.</t>
    </r>
  </si>
  <si>
    <r>
      <t>LINE 6</t>
    </r>
    <r>
      <rPr>
        <sz val="10"/>
        <color indexed="8"/>
        <rFont val="Arial"/>
        <family val="2"/>
      </rPr>
      <t xml:space="preserve"> - Total Cost : Lines 1 through 5 are calculated automatically.</t>
    </r>
  </si>
  <si>
    <r>
      <t>REVENUES:</t>
    </r>
    <r>
      <rPr>
        <sz val="10"/>
        <rFont val="Arial"/>
        <family val="2"/>
      </rPr>
      <t xml:space="preserve"> Indicate the actual revenue from this program by category.  </t>
    </r>
    <r>
      <rPr>
        <b/>
        <sz val="10"/>
        <rFont val="Arial"/>
        <family val="2"/>
      </rPr>
      <t xml:space="preserve">DO NOT INCLUDE COUNTY </t>
    </r>
    <r>
      <rPr>
        <b/>
        <sz val="10"/>
        <color indexed="8"/>
        <rFont val="Arial"/>
        <family val="2"/>
      </rPr>
      <t>REIMBURSEMENTS.</t>
    </r>
    <r>
      <rPr>
        <b/>
        <u/>
        <sz val="10"/>
        <color indexed="8"/>
        <rFont val="Arial"/>
        <family val="2"/>
      </rPr>
      <t xml:space="preserve"> </t>
    </r>
  </si>
  <si>
    <r>
      <t>LINE 7 - PARTICIPANT/CLIENT FEES</t>
    </r>
    <r>
      <rPr>
        <sz val="10"/>
        <color indexed="8"/>
        <rFont val="Arial"/>
        <family val="2"/>
      </rPr>
      <t>:  (Column 1) Enter the amount of fees collected from participants/clients during this fiscal year. Such revenue will be offset from the allowable cost.</t>
    </r>
  </si>
  <si>
    <r>
      <t>LINE 7.1 - PUBLIC ASSISTANCE</t>
    </r>
    <r>
      <rPr>
        <sz val="10"/>
        <color indexed="8"/>
        <rFont val="Arial"/>
        <family val="2"/>
      </rPr>
      <t>:  (Column 1) Enter the amount of fees collected from public assistance for clients, such as food stamp during this fiscal year. Such revenue will be offset from the allowable cost.</t>
    </r>
  </si>
  <si>
    <r>
      <t>LINE 7.2 - THIRD PARTY REVENUE (INSURANCE PAID)</t>
    </r>
    <r>
      <rPr>
        <sz val="10"/>
        <color indexed="8"/>
        <rFont val="Arial"/>
        <family val="2"/>
      </rPr>
      <t>:  (Column 1) Enter the amount of insurance collected for clients during this fiscal year. Such revenue will be offset from the allowable cost.</t>
    </r>
  </si>
  <si>
    <r>
      <t>LINE 8 - EXCESS FEES CARRYOVER</t>
    </r>
    <r>
      <rPr>
        <sz val="10"/>
        <rFont val="Arial"/>
        <family val="2"/>
      </rPr>
      <t xml:space="preserve">:  (Column 1) Enter client fees collected during </t>
    </r>
    <r>
      <rPr>
        <sz val="10"/>
        <color indexed="10"/>
        <rFont val="Arial"/>
        <family val="2"/>
      </rPr>
      <t xml:space="preserve">FY 2019-20 </t>
    </r>
    <r>
      <rPr>
        <sz val="10"/>
        <rFont val="Arial"/>
        <family val="2"/>
      </rPr>
      <t>(in excess of budgeted projection), but not spent during</t>
    </r>
  </si>
  <si>
    <r>
      <t xml:space="preserve">that same fiscal year.  The amount shown here should agree with the carry forward to </t>
    </r>
    <r>
      <rPr>
        <sz val="10"/>
        <color indexed="10"/>
        <rFont val="Arial"/>
        <family val="2"/>
      </rPr>
      <t>FY 2020-21</t>
    </r>
    <r>
      <rPr>
        <sz val="10"/>
        <rFont val="Arial"/>
        <family val="2"/>
      </rPr>
      <t>, Line 9, shown on the cost report for</t>
    </r>
    <r>
      <rPr>
        <sz val="10"/>
        <color indexed="10"/>
        <rFont val="Arial"/>
        <family val="2"/>
      </rPr>
      <t xml:space="preserve"> FY 2019-20.</t>
    </r>
  </si>
  <si>
    <r>
      <t>LINE 9 - EXCESS FEES CARRIED FORWARD</t>
    </r>
    <r>
      <rPr>
        <sz val="10"/>
        <rFont val="Arial"/>
        <family val="2"/>
      </rPr>
      <t xml:space="preserve">:  (Column 1) Enter the amount of client fees collected during </t>
    </r>
    <r>
      <rPr>
        <sz val="10"/>
        <color indexed="10"/>
        <rFont val="Arial"/>
        <family val="2"/>
      </rPr>
      <t xml:space="preserve">FY 2019-20 </t>
    </r>
    <r>
      <rPr>
        <sz val="10"/>
        <rFont val="Arial"/>
        <family val="2"/>
      </rPr>
      <t>(in excess of budgeted projections)</t>
    </r>
  </si>
  <si>
    <r>
      <t xml:space="preserve">which was not spent during this fiscal year, and will be carried forward to </t>
    </r>
    <r>
      <rPr>
        <sz val="10"/>
        <color indexed="10"/>
        <rFont val="Arial"/>
        <family val="2"/>
      </rPr>
      <t>FY 2020-21</t>
    </r>
    <r>
      <rPr>
        <sz val="10"/>
        <rFont val="Arial"/>
        <family val="2"/>
      </rPr>
      <t xml:space="preserve">  Fees carried over are subject to the review of the County Program</t>
    </r>
  </si>
  <si>
    <r>
      <t xml:space="preserve">included in the budget for </t>
    </r>
    <r>
      <rPr>
        <sz val="10"/>
        <color indexed="10"/>
        <rFont val="Arial"/>
        <family val="2"/>
      </rPr>
      <t>FY 2019-20</t>
    </r>
  </si>
  <si>
    <r>
      <t>LINE 10 - OTHER REVENUE</t>
    </r>
    <r>
      <rPr>
        <sz val="10"/>
        <rFont val="Arial"/>
        <family val="2"/>
      </rPr>
      <t>:  Enter private funding, public assistance, and other revenue.</t>
    </r>
  </si>
  <si>
    <r>
      <t>LINE 11 - TOTAL REVENUE</t>
    </r>
    <r>
      <rPr>
        <sz val="10"/>
        <rFont val="Arial"/>
        <family val="2"/>
      </rPr>
      <t>:  Add lines 7 through 10.</t>
    </r>
  </si>
  <si>
    <r>
      <t xml:space="preserve">LINE 13 - TOTAL UNITS OF SERVICE PROVIDED/PROJECTED: </t>
    </r>
    <r>
      <rPr>
        <sz val="10"/>
        <rFont val="Arial"/>
        <family val="2"/>
      </rPr>
      <t xml:space="preserve">Indicate the actual units of service provided e.g. staff hours, bed days, visit days, etc.  </t>
    </r>
  </si>
  <si>
    <r>
      <t>LINE 13.1 - TOTAL # of client served</t>
    </r>
    <r>
      <rPr>
        <sz val="10"/>
        <rFont val="Arial"/>
        <family val="2"/>
      </rPr>
      <t xml:space="preserve">  </t>
    </r>
  </si>
  <si>
    <r>
      <t>LINE 14 - NET COST PER UNIT</t>
    </r>
    <r>
      <rPr>
        <sz val="10"/>
        <rFont val="Arial"/>
        <family val="2"/>
      </rPr>
      <t xml:space="preserve">:  Divide Net Cost, Line 12, by the Total Units of Service Provided, Line 13.  </t>
    </r>
  </si>
  <si>
    <r>
      <t>COUNTY APPROVED BUDGET</t>
    </r>
    <r>
      <rPr>
        <sz val="10"/>
        <rFont val="Arial"/>
        <family val="2"/>
      </rPr>
      <t xml:space="preserve"> (Column 2):  This column is linked to Schedules P1 to P5.  Applicable to Non-Provisional Rate contract (NPR) only.</t>
    </r>
  </si>
  <si>
    <r>
      <t>VARIANCE</t>
    </r>
    <r>
      <rPr>
        <sz val="10"/>
        <rFont val="Arial"/>
        <family val="2"/>
      </rPr>
      <t xml:space="preserve"> (Column 3):  The difference between the County Approved Budget, Column (2), and the Total Cost, Column (1). </t>
    </r>
  </si>
  <si>
    <r>
      <t>HEADING:</t>
    </r>
    <r>
      <rPr>
        <sz val="10"/>
        <rFont val="Arial"/>
        <family val="2"/>
      </rPr>
      <t xml:space="preserve">  Information is automatically linked from Summary Page.</t>
    </r>
  </si>
  <si>
    <r>
      <t>TITLE OF POSITION (A)</t>
    </r>
    <r>
      <rPr>
        <sz val="10"/>
        <rFont val="Arial"/>
        <family val="2"/>
      </rPr>
      <t xml:space="preserve">:  List each staff personnel working on the contract by title. Exclude those members for whom no taxes or employee benefits </t>
    </r>
  </si>
  <si>
    <r>
      <t>MONTHLY SALARY (B)</t>
    </r>
    <r>
      <rPr>
        <sz val="10"/>
        <rFont val="Arial"/>
        <family val="2"/>
      </rPr>
      <t xml:space="preserve">: For each position in (A) indicate the monthly salary based on a 40 hour work week as if the individual had worked for the </t>
    </r>
  </si>
  <si>
    <r>
      <t>PERCENTAGE OF TIME EMPLOYED BY AGENCY (C)</t>
    </r>
    <r>
      <rPr>
        <sz val="10"/>
        <rFont val="Arial"/>
        <family val="2"/>
      </rPr>
      <t xml:space="preserve">: Indicate the total percentage of time the employee worked for your organization.  If the </t>
    </r>
  </si>
  <si>
    <r>
      <t>PERCENTAGE OF TIME SPENT ON CONTRACT SERVICES (D)</t>
    </r>
    <r>
      <rPr>
        <sz val="10"/>
        <rFont val="Arial"/>
        <family val="2"/>
      </rPr>
      <t>: Enter the percentage of time that was spent on this contract.</t>
    </r>
  </si>
  <si>
    <r>
      <t>PERCENTAGE OF TIME SPENT ON DIRECT SERVICES (E):</t>
    </r>
    <r>
      <rPr>
        <sz val="10"/>
        <rFont val="Arial"/>
        <family val="2"/>
      </rPr>
      <t xml:space="preserve"> Percentage of time to be charged to this contract based on column (B).  Direct services</t>
    </r>
  </si>
  <si>
    <r>
      <t>TOTAL ANNUAL SALARY (F)</t>
    </r>
    <r>
      <rPr>
        <sz val="10"/>
        <rFont val="Arial"/>
        <family val="2"/>
      </rPr>
      <t>:  Enter the amount of expenditures from your financial records for this position.</t>
    </r>
  </si>
  <si>
    <r>
      <t>ACTUAL EXPENDITURES (G)</t>
    </r>
    <r>
      <rPr>
        <sz val="10"/>
        <rFont val="Arial"/>
        <family val="2"/>
      </rPr>
      <t xml:space="preserve">:  Actual cost from your payroll or general ledger charged to this program. 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</t>
    </r>
  </si>
  <si>
    <r>
      <t>COUNTY APPROVED BUDGET (H)</t>
    </r>
    <r>
      <rPr>
        <sz val="10"/>
        <rFont val="Arial"/>
        <family val="2"/>
      </rPr>
      <t>:  Indicate in this column the amounts from your latest approved budget.  Applicable to Non-Provisional Rate (NPR) contract only.</t>
    </r>
  </si>
  <si>
    <r>
      <t>VARIANCE (I)</t>
    </r>
    <r>
      <rPr>
        <sz val="10"/>
        <rFont val="Arial"/>
        <family val="2"/>
      </rPr>
      <t>:  Formulated.  No entry required. This is the difference between columns (H) and (G).</t>
    </r>
  </si>
  <si>
    <r>
      <t>SALARY SUBTOTAL</t>
    </r>
    <r>
      <rPr>
        <sz val="10"/>
        <rFont val="Arial"/>
        <family val="2"/>
      </rPr>
      <t>:  Formulated. No entry required.  This is the subtotal columns (G), (H), and (I).  Include amounts from additional salary schedules if any.</t>
    </r>
  </si>
  <si>
    <r>
      <t>EMPLOYEE BENEFITS:</t>
    </r>
    <r>
      <rPr>
        <sz val="10"/>
        <rFont val="Arial"/>
        <family val="2"/>
      </rPr>
      <t xml:space="preserve">  Enter the amounts from your financial records.  Itemize employee benefits on the spaces provided in the  lower left hand </t>
    </r>
  </si>
  <si>
    <r>
      <t>TOTAL SALARIES AND EMPLOYEE BENEFITS</t>
    </r>
    <r>
      <rPr>
        <sz val="10"/>
        <rFont val="Arial"/>
        <family val="2"/>
      </rPr>
      <t xml:space="preserve">:  Formulated. No entry required. This is to add Salary Subtotal and Employee Benefits. This amount will automatically </t>
    </r>
  </si>
  <si>
    <r>
      <t xml:space="preserve">I. FACILITY RENT/LEASE: </t>
    </r>
    <r>
      <rPr>
        <sz val="10"/>
        <rFont val="Arial"/>
        <family val="2"/>
      </rPr>
      <t xml:space="preserve">Enter Facility address and provider #(one per line). The provider # associated with facility address. This # is certified and assigned by the </t>
    </r>
  </si>
  <si>
    <r>
      <t>TOTAL ANNUAL RENT/LEASE (A)</t>
    </r>
    <r>
      <rPr>
        <sz val="10"/>
        <rFont val="Arial"/>
        <family val="2"/>
      </rPr>
      <t>: Enter actual rent/lease charged to the agency from your financial records for the contract period.</t>
    </r>
  </si>
  <si>
    <r>
      <t>TOTAL GROSS SQUARE FOOTAGE (B)</t>
    </r>
    <r>
      <rPr>
        <sz val="10"/>
        <rFont val="Arial"/>
        <family val="2"/>
      </rPr>
      <t>: Enter actual square footage of the facility.</t>
    </r>
  </si>
  <si>
    <r>
      <t>COST PER SQUARE FOOT (C)</t>
    </r>
    <r>
      <rPr>
        <sz val="10"/>
        <rFont val="Arial"/>
        <family val="2"/>
      </rPr>
      <t>: Formulated.  No entry required.  This is Box (A) divided by Box (B).</t>
    </r>
  </si>
  <si>
    <r>
      <t>PROGRAM SQUARE FOOTAGE (D)</t>
    </r>
    <r>
      <rPr>
        <sz val="10"/>
        <rFont val="Arial"/>
        <family val="2"/>
      </rPr>
      <t>: Enter the square footage charged to the program.</t>
    </r>
  </si>
  <si>
    <r>
      <t>ACTUAL EXPENDITURES (E)</t>
    </r>
    <r>
      <rPr>
        <sz val="10"/>
        <rFont val="Arial"/>
        <family val="2"/>
      </rPr>
      <t xml:space="preserve">: Formulated. No entry required.  This is to multiply Box (C) by Box (D).  Amount will automatically forward to line 2, column (1), </t>
    </r>
  </si>
  <si>
    <r>
      <t>COUNTY APPROVED BUDGET (F)</t>
    </r>
    <r>
      <rPr>
        <sz val="10"/>
        <rFont val="Arial"/>
        <family val="2"/>
      </rPr>
      <t>: Indicate in this column the amounts from your latest approved budget.  Applicable to Non-Provisional Rate (NPR) contract only.</t>
    </r>
  </si>
  <si>
    <r>
      <t>VARIANCE (G)</t>
    </r>
    <r>
      <rPr>
        <sz val="10"/>
        <rFont val="Arial"/>
        <family val="2"/>
      </rPr>
      <t xml:space="preserve">: Formulated. No entry required. </t>
    </r>
  </si>
  <si>
    <r>
      <t>EXPLANATION (H)</t>
    </r>
    <r>
      <rPr>
        <sz val="10"/>
        <rFont val="Arial"/>
        <family val="2"/>
      </rPr>
      <t>: Use this column to explain if actual expenditure ( E ) is different from Box ( C ) * ( D )</t>
    </r>
  </si>
  <si>
    <r>
      <t>II. FACILITY OWNED-DEPRECIATION EXPENSE</t>
    </r>
    <r>
      <rPr>
        <sz val="10"/>
        <rFont val="Arial"/>
        <family val="2"/>
      </rPr>
      <t xml:space="preserve">:  If your agency or corporation owns a facility that is being charged in whole or in part to the </t>
    </r>
  </si>
  <si>
    <r>
      <rPr>
        <b/>
        <sz val="10"/>
        <rFont val="Arial"/>
        <family val="2"/>
      </rPr>
      <t>Fill in columns (A) through (D) and (F) TO (G).</t>
    </r>
    <r>
      <rPr>
        <sz val="10"/>
        <rFont val="Arial"/>
        <family val="2"/>
      </rPr>
      <t xml:space="preserve">  Do not include land cost in facility cost Box (B).  Calculate depreciable cost (E) as:  facility cost (B) increased by facility</t>
    </r>
  </si>
  <si>
    <r>
      <t>Annual Depreciation Expenses Charged to Agency (H):</t>
    </r>
    <r>
      <rPr>
        <sz val="10"/>
        <rFont val="Arial"/>
        <family val="2"/>
      </rPr>
      <t xml:space="preserve"> Formulated. No entry required. This is Total Depreciable Cost divided by Useful life (Straight Line Method)</t>
    </r>
  </si>
  <si>
    <r>
      <t>ACTUAL EXPENDITURES (I)</t>
    </r>
    <r>
      <rPr>
        <sz val="10"/>
        <rFont val="Arial"/>
        <family val="2"/>
      </rPr>
      <t xml:space="preserve">:  Enter amount of actual depreciation charged to program.  This amount will automatically forward to line 2, column (1), on the summary page.  </t>
    </r>
  </si>
  <si>
    <r>
      <t>COUNTY APPROVED BUDGET (J)</t>
    </r>
    <r>
      <rPr>
        <sz val="10"/>
        <rFont val="Arial"/>
        <family val="2"/>
      </rPr>
      <t>:  Indicate in this column the amounts from your latest approved budget.  Applicable to Non-Provisional Rate (NPR) contract only.</t>
    </r>
  </si>
  <si>
    <r>
      <t>VARIANCE (K)</t>
    </r>
    <r>
      <rPr>
        <sz val="10"/>
        <rFont val="Arial"/>
        <family val="2"/>
      </rPr>
      <t>: Formulated.  No entry required.</t>
    </r>
  </si>
  <si>
    <r>
      <t>BASIS OF ALLOCATION OF CONTRACT DEPRECIATION EXPENSE:</t>
    </r>
    <r>
      <rPr>
        <sz val="10"/>
        <rFont val="Arial"/>
        <family val="2"/>
      </rPr>
      <t xml:space="preserve">  Indicate the basis of allocation for this program.</t>
    </r>
  </si>
  <si>
    <r>
      <t>DESCRIPTION OF LEASES (A)</t>
    </r>
    <r>
      <rPr>
        <sz val="10"/>
        <rFont val="Arial"/>
        <family val="2"/>
      </rPr>
      <t xml:space="preserve">: The Los Angeles County, Department of Health Services encourages the leasing of items classified as Fixed Assets, </t>
    </r>
  </si>
  <si>
    <r>
      <t>VALUE OF EQUIPMENT (B):</t>
    </r>
    <r>
      <rPr>
        <sz val="10"/>
        <rFont val="Arial"/>
        <family val="2"/>
      </rPr>
      <t xml:space="preserve">  Enter the lesser of the purchase price or market value of the leased equipment.</t>
    </r>
  </si>
  <si>
    <r>
      <t>NUMBER OF ITEMS (C)</t>
    </r>
    <r>
      <rPr>
        <sz val="10"/>
        <rFont val="Arial"/>
        <family val="2"/>
      </rPr>
      <t>:  Enter the actual number of leased items identified in Box (A).</t>
    </r>
  </si>
  <si>
    <r>
      <t>ACTUAL EXPENDITURES (D)</t>
    </r>
    <r>
      <rPr>
        <sz val="10"/>
        <rFont val="Arial"/>
        <family val="2"/>
      </rPr>
      <t>:  Enter the actual cost for leased equipment and/or other assets charged to this contract.</t>
    </r>
  </si>
  <si>
    <r>
      <t>COUNTY APPROVED BUDGET (E)</t>
    </r>
    <r>
      <rPr>
        <sz val="10"/>
        <rFont val="Arial"/>
        <family val="2"/>
      </rPr>
      <t>:  Indicate in this column the amounts from your latest approved budget.  Applicable to Non-Provisional Rate (NPR) contract only.</t>
    </r>
  </si>
  <si>
    <r>
      <t>VARIANCE (F)</t>
    </r>
    <r>
      <rPr>
        <sz val="10"/>
        <rFont val="Arial"/>
        <family val="2"/>
      </rPr>
      <t>: Formulated.  No entry required.</t>
    </r>
  </si>
  <si>
    <r>
      <t>TOTAL EQUIPMENT AND/OR OTHER ASSET LEASES</t>
    </r>
    <r>
      <rPr>
        <sz val="10"/>
        <rFont val="Arial"/>
        <family val="2"/>
      </rPr>
      <t>: Formulated. No entry required.  This is the total of Boxes (D), (E), and (F).  Amount will  automatically be</t>
    </r>
  </si>
  <si>
    <r>
      <t>ITEM (A)</t>
    </r>
    <r>
      <rPr>
        <sz val="10"/>
        <rFont val="Arial"/>
        <family val="2"/>
      </rPr>
      <t>:  Review this column for appropriateness and accuracy in terms of services and supplies used by your agency.</t>
    </r>
  </si>
  <si>
    <r>
      <t>ACTUAL EXPENDITURES (B)</t>
    </r>
    <r>
      <rPr>
        <sz val="10"/>
        <rFont val="Arial"/>
        <family val="2"/>
      </rPr>
      <t xml:space="preserve">:  For each item in column (A) indicate the actual cost to your agency applicable to this contract. </t>
    </r>
    <r>
      <rPr>
        <b/>
        <sz val="10"/>
        <rFont val="Arial"/>
        <family val="2"/>
      </rPr>
      <t xml:space="preserve"> </t>
    </r>
  </si>
  <si>
    <r>
      <t>COUNTY APPROVED BUDGET (C)</t>
    </r>
    <r>
      <rPr>
        <sz val="10"/>
        <rFont val="Arial"/>
        <family val="2"/>
      </rPr>
      <t>:  Indicate in this column the amounts from your latest approved budget.  Applicable to Non-Provisional Rate (NPR) contract only.</t>
    </r>
  </si>
  <si>
    <r>
      <t>VARIANCE (D)</t>
    </r>
    <r>
      <rPr>
        <sz val="10"/>
        <rFont val="Arial"/>
        <family val="2"/>
      </rPr>
      <t>: Formulated.  No entry required.</t>
    </r>
  </si>
  <si>
    <r>
      <t>SUBTOTAL (1)</t>
    </r>
    <r>
      <rPr>
        <sz val="10"/>
        <rFont val="Arial"/>
        <family val="2"/>
      </rPr>
      <t>:  Formulated.  No entry required.  This is the subtotals for columns (B), (C) and (D) and will automatically forward to the top of the next page.</t>
    </r>
  </si>
  <si>
    <r>
      <t>MISCELLANEOUS SERVICE AND SUPPLY ITEM (A)</t>
    </r>
    <r>
      <rPr>
        <sz val="10"/>
        <rFont val="Arial"/>
        <family val="2"/>
      </rPr>
      <t>:  In this column, itemize expenditures not found under column (A), page 1, including leased</t>
    </r>
  </si>
  <si>
    <r>
      <t>ACTUAL EXPENDITURES (B)</t>
    </r>
    <r>
      <rPr>
        <sz val="10"/>
        <rFont val="Arial"/>
        <family val="2"/>
      </rPr>
      <t>:  Enter the actual cost of the miscellaneous service and supply items listed in column (A).</t>
    </r>
  </si>
  <si>
    <r>
      <t>VARIANCE (D)</t>
    </r>
    <r>
      <rPr>
        <sz val="10"/>
        <rFont val="Arial"/>
        <family val="2"/>
      </rPr>
      <t>:  Formulated.  No entry required. This is the difference between columns (C) and (B).</t>
    </r>
  </si>
  <si>
    <r>
      <t>SUBTOTAL (2)</t>
    </r>
    <r>
      <rPr>
        <sz val="10"/>
        <rFont val="Arial"/>
        <family val="2"/>
      </rPr>
      <t>:  Formulated. No entry required. This is the subtotal for columns (B), (C), and (D).</t>
    </r>
  </si>
  <si>
    <r>
      <t>DEPRECIATION FOR EQUIPMENT/FIXED ASSETS (A):</t>
    </r>
    <r>
      <rPr>
        <sz val="10"/>
        <rFont val="Arial"/>
        <family val="2"/>
      </rPr>
      <t xml:space="preserve">  In accordance with the "Fixed Assets Classification Guidelines developed by the</t>
    </r>
  </si>
  <si>
    <r>
      <t>UNIT COST (B)</t>
    </r>
    <r>
      <rPr>
        <sz val="10"/>
        <rFont val="Arial"/>
        <family val="2"/>
      </rPr>
      <t>:  Enter unit cost of the items listed in column (A).</t>
    </r>
  </si>
  <si>
    <r>
      <t>NUMBER OF ITEMS (C)</t>
    </r>
    <r>
      <rPr>
        <sz val="10"/>
        <rFont val="Arial"/>
        <family val="2"/>
      </rPr>
      <t>:  Indicate the actual number of items identified in column (A).</t>
    </r>
  </si>
  <si>
    <r>
      <t>ACTUAL DEPRECIATION EXPENDITURES (D)</t>
    </r>
    <r>
      <rPr>
        <sz val="10"/>
        <rFont val="Arial"/>
        <family val="2"/>
      </rPr>
      <t>:  Enter actual depreciation cost charged to this contract.</t>
    </r>
  </si>
  <si>
    <r>
      <t>VARIANCE (F)</t>
    </r>
    <r>
      <rPr>
        <sz val="10"/>
        <rFont val="Arial"/>
        <family val="2"/>
      </rPr>
      <t xml:space="preserve"> - Formulated.  No entry required. This is the difference between columns (E) and (D).</t>
    </r>
  </si>
  <si>
    <r>
      <t>SUBTOTAL (3)</t>
    </r>
    <r>
      <rPr>
        <sz val="10"/>
        <rFont val="Arial"/>
        <family val="2"/>
      </rPr>
      <t xml:space="preserve"> - Formulated.  No entry required.  This is the subtotal for columns (D), (E), and (F).</t>
    </r>
  </si>
  <si>
    <r>
      <t>TOTAL SERVICES, SUPPLIES AND EQUIPMENT DEPRECIATION</t>
    </r>
    <r>
      <rPr>
        <sz val="10"/>
        <rFont val="Arial"/>
        <family val="2"/>
      </rPr>
      <t xml:space="preserve">:  Formulated.  No entry required. This is the total of subtotals (1), (2) and (3).  This total will automatically </t>
    </r>
  </si>
  <si>
    <r>
      <t xml:space="preserve">SUGGESTED METHOD TO CALCULATE THE PROGRAM'S ADMINISTRATIVE OVERHEAD EXPENSE:   </t>
    </r>
    <r>
      <rPr>
        <sz val="10"/>
        <rFont val="Arial"/>
        <family val="2"/>
      </rPr>
      <t>Please select method I, II, or III whichever applicable</t>
    </r>
  </si>
  <si>
    <r>
      <t>TOTAL ADMINISTRATIVE EXPENSE POOL:</t>
    </r>
    <r>
      <rPr>
        <sz val="10"/>
        <rFont val="Arial"/>
        <family val="2"/>
      </rPr>
      <t xml:space="preserve">  Enter the total administrative expense for the agency.</t>
    </r>
  </si>
  <si>
    <r>
      <t>TOTAL AGENCY EXPENSES</t>
    </r>
    <r>
      <rPr>
        <sz val="10"/>
        <rFont val="Arial"/>
        <family val="2"/>
      </rPr>
      <t>:  Enter the total expenses for the agency.</t>
    </r>
  </si>
  <si>
    <r>
      <t>ADMINISTRATIVE OVERHEAD RATE:</t>
    </r>
    <r>
      <rPr>
        <sz val="10"/>
        <rFont val="Arial"/>
        <family val="2"/>
      </rPr>
      <t xml:space="preserve">  Formulated. No entry required.  This is to divide the total agency administrative expense pool by the total agency expenses.</t>
    </r>
  </si>
  <si>
    <r>
      <t>TOTAL PROGRAM EXPENSES (A):</t>
    </r>
    <r>
      <rPr>
        <sz val="10"/>
        <rFont val="Arial"/>
        <family val="2"/>
      </rPr>
      <t xml:space="preserve">  Formulated.  This is linked to "Program Expense" No entry required.  </t>
    </r>
  </si>
  <si>
    <r>
      <t>ACTUAL EXPENDITURES (B)</t>
    </r>
    <r>
      <rPr>
        <sz val="10"/>
        <rFont val="Arial"/>
        <family val="2"/>
      </rPr>
      <t xml:space="preserve">:  Formulated.  This is to multiply Total Program Expenses by the Administrative Overhead Rate.  Data will automatically forward </t>
    </r>
  </si>
  <si>
    <r>
      <t>COUNTY APPROVED BUDGET (C)</t>
    </r>
    <r>
      <rPr>
        <sz val="10"/>
        <rFont val="Arial"/>
        <family val="2"/>
      </rPr>
      <t>: Indicate in this column the amounts from your latest approved budget.  Applicable to Non-Provisional Rate (NPR) contract only.</t>
    </r>
  </si>
  <si>
    <r>
      <t>VARIANCE (D)</t>
    </r>
    <r>
      <rPr>
        <sz val="10"/>
        <rFont val="Arial"/>
        <family val="2"/>
      </rPr>
      <t xml:space="preserve">:  Formulated.  No entry required. </t>
    </r>
  </si>
  <si>
    <r>
      <t xml:space="preserve">ADMINISTRATIVE EXPENSE POOL </t>
    </r>
    <r>
      <rPr>
        <sz val="10"/>
        <rFont val="Arial"/>
        <family val="2"/>
      </rPr>
      <t>:  Enter the total administrative expense for the agency.</t>
    </r>
  </si>
  <si>
    <r>
      <t xml:space="preserve">TOTAL DIRECT PROGRAM SALARIES </t>
    </r>
    <r>
      <rPr>
        <sz val="10"/>
        <rFont val="Arial"/>
        <family val="2"/>
      </rPr>
      <t>:  Post total direct salary from column (G) on Schedule P1, page 1.  Do not include employee benefits.</t>
    </r>
  </si>
  <si>
    <r>
      <t xml:space="preserve">TOTAL DIRECT AGENCY SALARIES </t>
    </r>
    <r>
      <rPr>
        <sz val="10"/>
        <rFont val="Arial"/>
        <family val="2"/>
      </rPr>
      <t>:  Enter the total direct salaries paid by the agency.</t>
    </r>
  </si>
  <si>
    <r>
      <t xml:space="preserve">ADMINISTRATIVE OVERHEAD RATE </t>
    </r>
    <r>
      <rPr>
        <sz val="10"/>
        <rFont val="Arial"/>
        <family val="2"/>
      </rPr>
      <t>:  Formulated. Total Direct Program Salaries divided by Total Direct Agency Salaries.</t>
    </r>
  </si>
  <si>
    <r>
      <t>ACTUAL EXPENDITURES (A)</t>
    </r>
    <r>
      <rPr>
        <sz val="10"/>
        <rFont val="Arial"/>
        <family val="2"/>
      </rPr>
      <t xml:space="preserve">: Formulated. No entry required.  It is calculated by taking Administrative Expense Pool  multiplied by Administrative Overhead Rate. </t>
    </r>
  </si>
  <si>
    <r>
      <t>COUNTY APPROVED BUDGET (B)</t>
    </r>
    <r>
      <rPr>
        <sz val="10"/>
        <rFont val="Arial"/>
        <family val="2"/>
      </rPr>
      <t>:  Indicate in this column the amounts from your latest approved budget.  Applicable to Non-Provisional Rate (NPR) contract only.</t>
    </r>
  </si>
  <si>
    <r>
      <t>VARIANCE (C)</t>
    </r>
    <r>
      <rPr>
        <sz val="10"/>
        <rFont val="Arial"/>
        <family val="2"/>
      </rPr>
      <t>:  Formulated.  No entry required.</t>
    </r>
  </si>
  <si>
    <t>B. Enter Charges/
YTD Billed</t>
  </si>
  <si>
    <r>
      <t xml:space="preserve">13.  Total Units of Service Provided </t>
    </r>
    <r>
      <rPr>
        <sz val="10"/>
        <color rgb="FF0000FF"/>
        <rFont val="Arial"/>
        <family val="2"/>
      </rPr>
      <t>(e.g. Staff Hours, Visit Days, Residential Days, and Bed Days)</t>
    </r>
  </si>
  <si>
    <t>PREVENTION, APS, CENS, TTA, EVAL, CALWORK, ETC.</t>
  </si>
  <si>
    <t>PREVENTION (CPS &amp; EPS), APS, CENS, TTA, EVAL, CALWORK,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</si>
</sst>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  <numFmt numFmtId="167" formatCode="mm/dd/yy;@"/>
    <numFmt numFmtId="168" formatCode="[&lt;=9999999]###\-####;\(###\)\ ###\-####"/>
    <numFmt numFmtId="169" formatCode="[$-409]mmmm\ d\,\ yyyy;@"/>
  </numFmts>
  <fonts count="63" x14ac:knownFonts="1">
    <font>
      <sz val="7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color indexed="81"/>
      <name val="Tahoma"/>
      <family val="2"/>
    </font>
    <font>
      <b/>
      <i/>
      <sz val="10"/>
      <color indexed="10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b/>
      <sz val="12"/>
      <color indexed="18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u/>
      <sz val="12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b/>
      <u/>
      <sz val="10"/>
      <color indexed="18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18"/>
      <name val="Arial"/>
      <family val="2"/>
    </font>
    <font>
      <sz val="11"/>
      <name val="Arial"/>
      <family val="2"/>
    </font>
    <font>
      <b/>
      <u/>
      <sz val="11"/>
      <color indexed="18"/>
      <name val="Arial"/>
      <family val="2"/>
    </font>
    <font>
      <b/>
      <i/>
      <sz val="11"/>
      <color indexed="18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b/>
      <u/>
      <sz val="11"/>
      <color indexed="62"/>
      <name val="Arial"/>
      <family val="2"/>
    </font>
    <font>
      <sz val="11"/>
      <color indexed="12"/>
      <name val="Arial"/>
      <family val="2"/>
    </font>
    <font>
      <b/>
      <sz val="11"/>
      <color indexed="12"/>
      <name val="Arial"/>
      <family val="2"/>
    </font>
    <font>
      <sz val="11"/>
      <color indexed="8"/>
      <name val="Arial"/>
      <family val="2"/>
    </font>
    <font>
      <u/>
      <sz val="11"/>
      <color indexed="12"/>
      <name val="Arial"/>
      <family val="2"/>
    </font>
    <font>
      <b/>
      <u/>
      <sz val="11"/>
      <color indexed="12"/>
      <name val="Arial"/>
      <family val="2"/>
    </font>
    <font>
      <sz val="11"/>
      <color indexed="10"/>
      <name val="Arial"/>
      <family val="2"/>
    </font>
    <font>
      <b/>
      <i/>
      <u/>
      <sz val="11"/>
      <color indexed="10"/>
      <name val="Arial"/>
      <family val="2"/>
    </font>
    <font>
      <b/>
      <sz val="10"/>
      <color indexed="14"/>
      <name val="Arial"/>
      <family val="2"/>
    </font>
    <font>
      <sz val="10"/>
      <color indexed="48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rgb="FF0000FF"/>
      <name val="Arial"/>
      <family val="2"/>
    </font>
    <font>
      <b/>
      <sz val="10"/>
      <color rgb="FFFF0000"/>
      <name val="Arial"/>
      <family val="2"/>
    </font>
    <font>
      <sz val="7"/>
      <color indexed="81"/>
      <name val="Tahoma"/>
      <family val="2"/>
    </font>
    <font>
      <sz val="8"/>
      <color indexed="12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u/>
      <sz val="10"/>
      <name val="Arial"/>
      <family val="2"/>
    </font>
    <font>
      <sz val="10"/>
      <color indexed="4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1"/>
      <color theme="0"/>
      <name val="Arial"/>
      <family val="2"/>
    </font>
    <font>
      <sz val="10"/>
      <color rgb="FF0000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medium">
        <color indexed="8"/>
      </left>
      <right/>
      <top style="double">
        <color indexed="8"/>
      </top>
      <bottom style="thick">
        <color indexed="8"/>
      </bottom>
      <diagonal/>
    </border>
    <border>
      <left/>
      <right/>
      <top style="double">
        <color indexed="8"/>
      </top>
      <bottom style="thick">
        <color indexed="8"/>
      </bottom>
      <diagonal/>
    </border>
    <border>
      <left/>
      <right style="medium">
        <color indexed="8"/>
      </right>
      <top style="double">
        <color indexed="8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double">
        <color indexed="8"/>
      </bottom>
      <diagonal/>
    </border>
    <border>
      <left/>
      <right/>
      <top style="thick">
        <color indexed="8"/>
      </top>
      <bottom style="double">
        <color indexed="8"/>
      </bottom>
      <diagonal/>
    </border>
    <border>
      <left/>
      <right style="medium">
        <color indexed="8"/>
      </right>
      <top style="thick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8">
    <xf numFmtId="0" fontId="0" fillId="0" borderId="0" applyBorder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 applyBorder="0"/>
    <xf numFmtId="0" fontId="3" fillId="0" borderId="0" applyBorder="0"/>
    <xf numFmtId="0" fontId="6" fillId="0" borderId="0"/>
    <xf numFmtId="9" fontId="1" fillId="0" borderId="0" applyFont="0" applyFill="0" applyBorder="0" applyAlignment="0" applyProtection="0"/>
  </cellStyleXfs>
  <cellXfs count="729">
    <xf numFmtId="0" fontId="0" fillId="0" borderId="0" xfId="0"/>
    <xf numFmtId="0" fontId="8" fillId="2" borderId="1" xfId="0" applyFont="1" applyFill="1" applyBorder="1" applyAlignment="1">
      <alignment horizontal="center"/>
    </xf>
    <xf numFmtId="0" fontId="9" fillId="3" borderId="0" xfId="0" applyFont="1" applyFill="1"/>
    <xf numFmtId="14" fontId="8" fillId="3" borderId="0" xfId="0" applyNumberFormat="1" applyFont="1" applyFill="1" applyAlignment="1">
      <alignment horizontal="center"/>
    </xf>
    <xf numFmtId="0" fontId="13" fillId="3" borderId="0" xfId="0" applyFont="1" applyFill="1"/>
    <xf numFmtId="0" fontId="13" fillId="3" borderId="0" xfId="0" applyNumberFormat="1" applyFont="1" applyFill="1"/>
    <xf numFmtId="0" fontId="14" fillId="3" borderId="0" xfId="0" applyFont="1" applyFill="1"/>
    <xf numFmtId="37" fontId="8" fillId="4" borderId="0" xfId="0" applyNumberFormat="1" applyFont="1" applyFill="1" applyProtection="1"/>
    <xf numFmtId="10" fontId="8" fillId="4" borderId="2" xfId="0" applyNumberFormat="1" applyFont="1" applyFill="1" applyBorder="1" applyProtection="1"/>
    <xf numFmtId="49" fontId="8" fillId="4" borderId="2" xfId="0" applyNumberFormat="1" applyFont="1" applyFill="1" applyBorder="1" applyAlignment="1">
      <alignment horizontal="center"/>
    </xf>
    <xf numFmtId="49" fontId="8" fillId="4" borderId="0" xfId="0" applyNumberFormat="1" applyFont="1" applyFill="1" applyAlignment="1">
      <alignment horizontal="center"/>
    </xf>
    <xf numFmtId="10" fontId="8" fillId="4" borderId="3" xfId="0" applyNumberFormat="1" applyFont="1" applyFill="1" applyBorder="1" applyProtection="1"/>
    <xf numFmtId="10" fontId="8" fillId="4" borderId="4" xfId="7" applyNumberFormat="1" applyFont="1" applyFill="1" applyBorder="1" applyProtection="1"/>
    <xf numFmtId="14" fontId="8" fillId="3" borderId="0" xfId="0" applyNumberFormat="1" applyFont="1" applyFill="1"/>
    <xf numFmtId="0" fontId="10" fillId="3" borderId="5" xfId="0" applyFont="1" applyFill="1" applyBorder="1" applyProtection="1"/>
    <xf numFmtId="0" fontId="15" fillId="3" borderId="5" xfId="0" applyFont="1" applyFill="1" applyBorder="1" applyProtection="1"/>
    <xf numFmtId="0" fontId="11" fillId="3" borderId="5" xfId="0" applyFont="1" applyFill="1" applyBorder="1" applyAlignment="1" applyProtection="1">
      <alignment horizontal="centerContinuous"/>
    </xf>
    <xf numFmtId="0" fontId="11" fillId="3" borderId="5" xfId="0" applyFont="1" applyFill="1" applyBorder="1" applyAlignment="1" applyProtection="1">
      <alignment horizontal="center"/>
    </xf>
    <xf numFmtId="0" fontId="15" fillId="3" borderId="6" xfId="0" applyFont="1" applyFill="1" applyBorder="1" applyProtection="1"/>
    <xf numFmtId="0" fontId="15" fillId="3" borderId="7" xfId="0" applyFont="1" applyFill="1" applyBorder="1" applyProtection="1"/>
    <xf numFmtId="0" fontId="15" fillId="3" borderId="8" xfId="0" applyFont="1" applyFill="1" applyBorder="1" applyProtection="1"/>
    <xf numFmtId="0" fontId="15" fillId="3" borderId="0" xfId="0" applyFont="1" applyFill="1" applyBorder="1" applyProtection="1"/>
    <xf numFmtId="0" fontId="15" fillId="3" borderId="0" xfId="0" applyFont="1" applyFill="1" applyBorder="1" applyAlignment="1" applyProtection="1">
      <alignment horizontal="center"/>
    </xf>
    <xf numFmtId="0" fontId="15" fillId="3" borderId="9" xfId="0" applyFont="1" applyFill="1" applyBorder="1" applyProtection="1"/>
    <xf numFmtId="0" fontId="9" fillId="3" borderId="0" xfId="0" applyFont="1" applyFill="1" applyBorder="1" applyProtection="1"/>
    <xf numFmtId="0" fontId="9" fillId="3" borderId="10" xfId="0" applyFont="1" applyFill="1" applyBorder="1" applyAlignment="1" applyProtection="1">
      <alignment horizontal="left"/>
    </xf>
    <xf numFmtId="0" fontId="9" fillId="3" borderId="11" xfId="0" applyFont="1" applyFill="1" applyBorder="1" applyAlignment="1" applyProtection="1">
      <alignment horizontal="left"/>
    </xf>
    <xf numFmtId="0" fontId="9" fillId="3" borderId="5" xfId="0" applyFont="1" applyFill="1" applyBorder="1" applyAlignment="1" applyProtection="1">
      <alignment horizontal="left"/>
    </xf>
    <xf numFmtId="0" fontId="9" fillId="3" borderId="12" xfId="0" applyFont="1" applyFill="1" applyBorder="1" applyAlignment="1" applyProtection="1">
      <alignment horizontal="left"/>
    </xf>
    <xf numFmtId="0" fontId="21" fillId="3" borderId="0" xfId="6" applyFont="1" applyFill="1"/>
    <xf numFmtId="0" fontId="17" fillId="3" borderId="0" xfId="6" applyFont="1" applyFill="1"/>
    <xf numFmtId="0" fontId="21" fillId="3" borderId="13" xfId="6" applyFont="1" applyFill="1" applyBorder="1"/>
    <xf numFmtId="0" fontId="17" fillId="3" borderId="13" xfId="6" applyFont="1" applyFill="1" applyBorder="1"/>
    <xf numFmtId="0" fontId="20" fillId="3" borderId="13" xfId="6" quotePrefix="1" applyFont="1" applyFill="1" applyBorder="1" applyAlignment="1">
      <alignment horizontal="right"/>
    </xf>
    <xf numFmtId="0" fontId="20" fillId="3" borderId="13" xfId="6" applyFont="1" applyFill="1" applyBorder="1" applyAlignment="1">
      <alignment horizontal="center"/>
    </xf>
    <xf numFmtId="0" fontId="19" fillId="3" borderId="0" xfId="6" quotePrefix="1" applyFont="1" applyFill="1" applyAlignment="1">
      <alignment horizontal="left"/>
    </xf>
    <xf numFmtId="0" fontId="19" fillId="3" borderId="0" xfId="6" quotePrefix="1" applyFont="1" applyFill="1" applyAlignment="1">
      <alignment horizontal="centerContinuous"/>
    </xf>
    <xf numFmtId="0" fontId="16" fillId="3" borderId="0" xfId="6" quotePrefix="1" applyFont="1" applyFill="1" applyAlignment="1" applyProtection="1">
      <alignment horizontal="centerContinuous"/>
    </xf>
    <xf numFmtId="0" fontId="19" fillId="3" borderId="0" xfId="6" applyFont="1" applyFill="1" applyAlignment="1">
      <alignment horizontal="left"/>
    </xf>
    <xf numFmtId="0" fontId="19" fillId="3" borderId="0" xfId="6" quotePrefix="1" applyFont="1" applyFill="1" applyAlignment="1"/>
    <xf numFmtId="0" fontId="19" fillId="3" borderId="13" xfId="6" applyFont="1" applyFill="1" applyBorder="1" applyAlignment="1">
      <alignment horizontal="center"/>
    </xf>
    <xf numFmtId="0" fontId="18" fillId="3" borderId="0" xfId="6" applyFont="1" applyFill="1"/>
    <xf numFmtId="0" fontId="18" fillId="3" borderId="0" xfId="6" quotePrefix="1" applyFont="1" applyFill="1" applyBorder="1" applyAlignment="1">
      <alignment horizontal="left"/>
    </xf>
    <xf numFmtId="0" fontId="17" fillId="3" borderId="0" xfId="6" applyFont="1" applyFill="1" applyBorder="1"/>
    <xf numFmtId="0" fontId="18" fillId="3" borderId="0" xfId="6" applyFont="1" applyFill="1" applyBorder="1" applyAlignment="1">
      <alignment horizontal="left"/>
    </xf>
    <xf numFmtId="0" fontId="18" fillId="3" borderId="0" xfId="6" applyFont="1" applyFill="1" applyBorder="1"/>
    <xf numFmtId="169" fontId="23" fillId="3" borderId="13" xfId="6" applyNumberFormat="1" applyFont="1" applyFill="1" applyBorder="1" applyAlignment="1">
      <alignment horizontal="center"/>
    </xf>
    <xf numFmtId="0" fontId="17" fillId="3" borderId="0" xfId="6" quotePrefix="1" applyFont="1" applyFill="1" applyBorder="1" applyAlignment="1">
      <alignment horizontal="left"/>
    </xf>
    <xf numFmtId="0" fontId="17" fillId="3" borderId="0" xfId="6" applyFont="1" applyFill="1" applyBorder="1" applyAlignment="1">
      <alignment horizontal="left"/>
    </xf>
    <xf numFmtId="0" fontId="17" fillId="3" borderId="0" xfId="6" quotePrefix="1" applyFont="1" applyFill="1" applyAlignment="1">
      <alignment horizontal="left"/>
    </xf>
    <xf numFmtId="0" fontId="24" fillId="3" borderId="0" xfId="6" applyFont="1" applyFill="1"/>
    <xf numFmtId="0" fontId="24" fillId="3" borderId="0" xfId="6" applyFont="1" applyFill="1" applyAlignment="1">
      <alignment vertical="center"/>
    </xf>
    <xf numFmtId="0" fontId="17" fillId="3" borderId="14" xfId="6" applyFont="1" applyFill="1" applyBorder="1"/>
    <xf numFmtId="0" fontId="24" fillId="3" borderId="0" xfId="6" quotePrefix="1" applyFont="1" applyFill="1" applyAlignment="1">
      <alignment horizontal="left"/>
    </xf>
    <xf numFmtId="0" fontId="17" fillId="3" borderId="0" xfId="6" applyFont="1" applyFill="1" applyBorder="1" applyAlignment="1">
      <alignment horizontal="left" indent="3"/>
    </xf>
    <xf numFmtId="10" fontId="1" fillId="3" borderId="15" xfId="0" applyNumberFormat="1" applyFont="1" applyFill="1" applyBorder="1" applyProtection="1"/>
    <xf numFmtId="0" fontId="8" fillId="5" borderId="11" xfId="0" applyNumberFormat="1" applyFont="1" applyFill="1" applyBorder="1" applyAlignment="1" applyProtection="1">
      <alignment horizontal="left" vertical="center" wrapText="1"/>
    </xf>
    <xf numFmtId="0" fontId="8" fillId="5" borderId="16" xfId="0" applyNumberFormat="1" applyFont="1" applyFill="1" applyBorder="1" applyAlignment="1" applyProtection="1">
      <alignment horizontal="left" vertical="center" wrapText="1"/>
    </xf>
    <xf numFmtId="0" fontId="15" fillId="3" borderId="17" xfId="0" applyNumberFormat="1" applyFont="1" applyFill="1" applyBorder="1" applyProtection="1"/>
    <xf numFmtId="0" fontId="15" fillId="3" borderId="17" xfId="0" applyNumberFormat="1" applyFont="1" applyFill="1" applyBorder="1" applyAlignment="1" applyProtection="1">
      <alignment horizontal="center"/>
    </xf>
    <xf numFmtId="0" fontId="15" fillId="3" borderId="18" xfId="0" applyNumberFormat="1" applyFont="1" applyFill="1" applyBorder="1" applyProtection="1"/>
    <xf numFmtId="0" fontId="13" fillId="5" borderId="19" xfId="0" quotePrefix="1" applyNumberFormat="1" applyFont="1" applyFill="1" applyBorder="1" applyAlignment="1" applyProtection="1">
      <alignment horizontal="left" vertical="center"/>
    </xf>
    <xf numFmtId="0" fontId="9" fillId="5" borderId="11" xfId="0" applyNumberFormat="1" applyFont="1" applyFill="1" applyBorder="1" applyAlignment="1" applyProtection="1">
      <alignment horizontal="left" vertical="center" wrapText="1"/>
    </xf>
    <xf numFmtId="0" fontId="13" fillId="3" borderId="20" xfId="0" applyNumberFormat="1" applyFont="1" applyFill="1" applyBorder="1" applyProtection="1"/>
    <xf numFmtId="0" fontId="9" fillId="3" borderId="0" xfId="0" applyFont="1" applyFill="1" applyProtection="1"/>
    <xf numFmtId="0" fontId="1" fillId="3" borderId="0" xfId="0" applyFont="1" applyFill="1" applyProtection="1"/>
    <xf numFmtId="0" fontId="12" fillId="3" borderId="0" xfId="0" applyFont="1" applyFill="1" applyAlignment="1" applyProtection="1">
      <alignment horizontal="center"/>
    </xf>
    <xf numFmtId="0" fontId="1" fillId="3" borderId="0" xfId="0" applyFont="1" applyFill="1"/>
    <xf numFmtId="0" fontId="1" fillId="3" borderId="0" xfId="0" applyFont="1" applyFill="1" applyBorder="1"/>
    <xf numFmtId="0" fontId="26" fillId="3" borderId="0" xfId="0" applyFont="1" applyFill="1" applyBorder="1" applyProtection="1"/>
    <xf numFmtId="0" fontId="26" fillId="3" borderId="0" xfId="0" applyFont="1" applyFill="1" applyBorder="1"/>
    <xf numFmtId="0" fontId="25" fillId="3" borderId="0" xfId="0" applyFont="1" applyFill="1" applyBorder="1" applyAlignment="1" applyProtection="1">
      <alignment horizontal="center"/>
    </xf>
    <xf numFmtId="0" fontId="12" fillId="3" borderId="0" xfId="0" quotePrefix="1" applyFont="1" applyFill="1" applyAlignment="1" applyProtection="1">
      <alignment horizontal="center"/>
    </xf>
    <xf numFmtId="0" fontId="26" fillId="3" borderId="0" xfId="0" applyFont="1" applyFill="1" applyBorder="1" applyProtection="1">
      <protection locked="0"/>
    </xf>
    <xf numFmtId="0" fontId="27" fillId="3" borderId="0" xfId="0" quotePrefix="1" applyFont="1" applyFill="1" applyAlignment="1" applyProtection="1">
      <alignment horizontal="center"/>
    </xf>
    <xf numFmtId="0" fontId="13" fillId="3" borderId="0" xfId="0" applyFont="1" applyFill="1" applyBorder="1" applyProtection="1"/>
    <xf numFmtId="41" fontId="1" fillId="3" borderId="21" xfId="0" applyNumberFormat="1" applyFont="1" applyFill="1" applyBorder="1" applyAlignment="1" applyProtection="1">
      <alignment horizontal="center" wrapText="1"/>
    </xf>
    <xf numFmtId="41" fontId="1" fillId="3" borderId="11" xfId="0" applyNumberFormat="1" applyFont="1" applyFill="1" applyBorder="1" applyAlignment="1" applyProtection="1">
      <alignment horizontal="center" wrapText="1"/>
    </xf>
    <xf numFmtId="41" fontId="1" fillId="3" borderId="21" xfId="0" applyNumberFormat="1" applyFont="1" applyFill="1" applyBorder="1" applyAlignment="1" applyProtection="1">
      <alignment wrapText="1"/>
    </xf>
    <xf numFmtId="43" fontId="1" fillId="3" borderId="22" xfId="0" applyNumberFormat="1" applyFont="1" applyFill="1" applyBorder="1" applyProtection="1"/>
    <xf numFmtId="41" fontId="1" fillId="3" borderId="0" xfId="0" applyNumberFormat="1" applyFont="1" applyFill="1" applyBorder="1" applyProtection="1"/>
    <xf numFmtId="6" fontId="1" fillId="3" borderId="0" xfId="0" applyNumberFormat="1" applyFont="1" applyFill="1" applyBorder="1" applyProtection="1"/>
    <xf numFmtId="49" fontId="1" fillId="3" borderId="23" xfId="0" applyNumberFormat="1" applyFont="1" applyFill="1" applyBorder="1" applyAlignment="1" applyProtection="1">
      <alignment wrapText="1"/>
    </xf>
    <xf numFmtId="49" fontId="1" fillId="3" borderId="24" xfId="0" applyNumberFormat="1" applyFont="1" applyFill="1" applyBorder="1" applyAlignment="1" applyProtection="1">
      <alignment wrapText="1"/>
    </xf>
    <xf numFmtId="167" fontId="1" fillId="3" borderId="25" xfId="0" applyNumberFormat="1" applyFont="1" applyFill="1" applyBorder="1" applyAlignment="1" applyProtection="1">
      <alignment wrapText="1"/>
    </xf>
    <xf numFmtId="6" fontId="1" fillId="0" borderId="0" xfId="0" applyNumberFormat="1" applyFont="1" applyFill="1" applyBorder="1" applyProtection="1"/>
    <xf numFmtId="6" fontId="13" fillId="3" borderId="0" xfId="0" applyNumberFormat="1" applyFont="1" applyFill="1" applyBorder="1" applyProtection="1"/>
    <xf numFmtId="41" fontId="13" fillId="3" borderId="0" xfId="0" applyNumberFormat="1" applyFont="1" applyFill="1" applyBorder="1" applyAlignment="1" applyProtection="1"/>
    <xf numFmtId="166" fontId="1" fillId="3" borderId="0" xfId="0" applyNumberFormat="1" applyFont="1" applyFill="1" applyBorder="1" applyProtection="1"/>
    <xf numFmtId="3" fontId="1" fillId="7" borderId="0" xfId="0" applyNumberFormat="1" applyFont="1" applyFill="1" applyBorder="1" applyProtection="1"/>
    <xf numFmtId="6" fontId="1" fillId="7" borderId="0" xfId="0" applyNumberFormat="1" applyFont="1" applyFill="1" applyBorder="1" applyProtection="1"/>
    <xf numFmtId="41" fontId="13" fillId="3" borderId="23" xfId="0" applyNumberFormat="1" applyFont="1" applyFill="1" applyBorder="1" applyAlignment="1" applyProtection="1">
      <alignment wrapText="1"/>
    </xf>
    <xf numFmtId="14" fontId="8" fillId="3" borderId="2" xfId="0" applyNumberFormat="1" applyFont="1" applyFill="1" applyBorder="1" applyAlignment="1">
      <alignment horizontal="center"/>
    </xf>
    <xf numFmtId="42" fontId="1" fillId="3" borderId="4" xfId="0" applyNumberFormat="1" applyFont="1" applyFill="1" applyBorder="1" applyProtection="1"/>
    <xf numFmtId="3" fontId="1" fillId="3" borderId="4" xfId="0" applyNumberFormat="1" applyFont="1" applyFill="1" applyBorder="1" applyAlignment="1" applyProtection="1">
      <alignment horizontal="center"/>
    </xf>
    <xf numFmtId="41" fontId="1" fillId="3" borderId="26" xfId="0" applyNumberFormat="1" applyFont="1" applyFill="1" applyBorder="1" applyProtection="1"/>
    <xf numFmtId="3" fontId="1" fillId="3" borderId="26" xfId="0" applyNumberFormat="1" applyFont="1" applyFill="1" applyBorder="1" applyAlignment="1" applyProtection="1">
      <alignment horizontal="center"/>
    </xf>
    <xf numFmtId="41" fontId="1" fillId="3" borderId="27" xfId="0" applyNumberFormat="1" applyFont="1" applyFill="1" applyBorder="1" applyAlignment="1" applyProtection="1">
      <alignment textRotation="91"/>
    </xf>
    <xf numFmtId="3" fontId="1" fillId="3" borderId="27" xfId="0" applyNumberFormat="1" applyFont="1" applyFill="1" applyBorder="1" applyAlignment="1" applyProtection="1">
      <alignment horizontal="center"/>
    </xf>
    <xf numFmtId="41" fontId="1" fillId="3" borderId="28" xfId="0" applyNumberFormat="1" applyFont="1" applyFill="1" applyBorder="1" applyProtection="1"/>
    <xf numFmtId="6" fontId="1" fillId="3" borderId="0" xfId="0" applyNumberFormat="1" applyFont="1" applyFill="1" applyProtection="1"/>
    <xf numFmtId="42" fontId="8" fillId="0" borderId="29" xfId="0" applyNumberFormat="1" applyFont="1" applyFill="1" applyBorder="1" applyProtection="1"/>
    <xf numFmtId="0" fontId="25" fillId="3" borderId="0" xfId="0" applyFont="1" applyFill="1" applyAlignment="1" applyProtection="1">
      <alignment horizontal="left"/>
    </xf>
    <xf numFmtId="38" fontId="8" fillId="3" borderId="16" xfId="0" applyNumberFormat="1" applyFont="1" applyFill="1" applyBorder="1" applyProtection="1"/>
    <xf numFmtId="14" fontId="8" fillId="3" borderId="13" xfId="0" applyNumberFormat="1" applyFont="1" applyFill="1" applyBorder="1"/>
    <xf numFmtId="41" fontId="13" fillId="3" borderId="30" xfId="0" applyNumberFormat="1" applyFont="1" applyFill="1" applyBorder="1" applyAlignment="1" applyProtection="1"/>
    <xf numFmtId="41" fontId="13" fillId="3" borderId="5" xfId="0" applyNumberFormat="1" applyFont="1" applyFill="1" applyBorder="1" applyAlignment="1" applyProtection="1"/>
    <xf numFmtId="41" fontId="13" fillId="3" borderId="31" xfId="0" applyNumberFormat="1" applyFont="1" applyFill="1" applyBorder="1" applyAlignment="1" applyProtection="1"/>
    <xf numFmtId="166" fontId="1" fillId="3" borderId="31" xfId="0" applyNumberFormat="1" applyFont="1" applyFill="1" applyBorder="1" applyProtection="1"/>
    <xf numFmtId="3" fontId="1" fillId="7" borderId="31" xfId="0" applyNumberFormat="1" applyFont="1" applyFill="1" applyBorder="1" applyProtection="1"/>
    <xf numFmtId="6" fontId="1" fillId="7" borderId="31" xfId="0" applyNumberFormat="1" applyFont="1" applyFill="1" applyBorder="1" applyProtection="1"/>
    <xf numFmtId="42" fontId="8" fillId="0" borderId="32" xfId="0" applyNumberFormat="1" applyFont="1" applyFill="1" applyBorder="1" applyProtection="1"/>
    <xf numFmtId="0" fontId="8" fillId="4" borderId="2" xfId="0" applyNumberFormat="1" applyFont="1" applyFill="1" applyBorder="1" applyAlignment="1" applyProtection="1">
      <protection locked="0"/>
    </xf>
    <xf numFmtId="0" fontId="8" fillId="4" borderId="2" xfId="0" applyNumberFormat="1" applyFont="1" applyFill="1" applyBorder="1" applyAlignment="1"/>
    <xf numFmtId="0" fontId="1" fillId="3" borderId="0" xfId="0" applyFont="1" applyFill="1" applyBorder="1" applyProtection="1"/>
    <xf numFmtId="0" fontId="11" fillId="3" borderId="0" xfId="0" applyFont="1" applyFill="1"/>
    <xf numFmtId="0" fontId="8" fillId="7" borderId="0" xfId="0" applyNumberFormat="1" applyFont="1" applyFill="1" applyBorder="1" applyAlignment="1" applyProtection="1">
      <protection locked="0"/>
    </xf>
    <xf numFmtId="0" fontId="1" fillId="3" borderId="11" xfId="0" applyNumberFormat="1" applyFont="1" applyFill="1" applyBorder="1" applyAlignment="1" applyProtection="1">
      <alignment horizontal="center" wrapText="1"/>
    </xf>
    <xf numFmtId="43" fontId="8" fillId="4" borderId="28" xfId="0" applyNumberFormat="1" applyFont="1" applyFill="1" applyBorder="1" applyProtection="1"/>
    <xf numFmtId="43" fontId="8" fillId="4" borderId="27" xfId="0" applyNumberFormat="1" applyFont="1" applyFill="1" applyBorder="1" applyProtection="1"/>
    <xf numFmtId="44" fontId="8" fillId="4" borderId="33" xfId="0" applyNumberFormat="1" applyFont="1" applyFill="1" applyBorder="1" applyProtection="1"/>
    <xf numFmtId="43" fontId="8" fillId="4" borderId="33" xfId="0" applyNumberFormat="1" applyFont="1" applyFill="1" applyBorder="1" applyProtection="1"/>
    <xf numFmtId="44" fontId="8" fillId="4" borderId="27" xfId="0" applyNumberFormat="1" applyFont="1" applyFill="1" applyBorder="1" applyProtection="1"/>
    <xf numFmtId="44" fontId="1" fillId="3" borderId="24" xfId="0" applyNumberFormat="1" applyFont="1" applyFill="1" applyBorder="1" applyProtection="1"/>
    <xf numFmtId="44" fontId="1" fillId="0" borderId="22" xfId="0" applyNumberFormat="1" applyFont="1" applyFill="1" applyBorder="1" applyProtection="1"/>
    <xf numFmtId="43" fontId="1" fillId="3" borderId="34" xfId="0" applyNumberFormat="1" applyFont="1" applyFill="1" applyBorder="1" applyProtection="1"/>
    <xf numFmtId="44" fontId="8" fillId="4" borderId="35" xfId="0" applyNumberFormat="1" applyFont="1" applyFill="1" applyBorder="1" applyProtection="1"/>
    <xf numFmtId="43" fontId="8" fillId="4" borderId="25" xfId="0" applyNumberFormat="1" applyFont="1" applyFill="1" applyBorder="1" applyProtection="1"/>
    <xf numFmtId="44" fontId="8" fillId="4" borderId="35" xfId="0" applyNumberFormat="1" applyFont="1" applyFill="1" applyBorder="1" applyAlignment="1" applyProtection="1">
      <alignment vertical="center"/>
    </xf>
    <xf numFmtId="43" fontId="8" fillId="4" borderId="27" xfId="0" applyNumberFormat="1" applyFont="1" applyFill="1" applyBorder="1" applyAlignment="1" applyProtection="1">
      <alignment vertical="center"/>
    </xf>
    <xf numFmtId="43" fontId="8" fillId="4" borderId="36" xfId="0" applyNumberFormat="1" applyFont="1" applyFill="1" applyBorder="1" applyAlignment="1" applyProtection="1">
      <alignment vertical="center"/>
    </xf>
    <xf numFmtId="43" fontId="8" fillId="0" borderId="33" xfId="0" applyNumberFormat="1" applyFont="1" applyFill="1" applyBorder="1" applyProtection="1"/>
    <xf numFmtId="43" fontId="1" fillId="3" borderId="11" xfId="1" applyNumberFormat="1" applyFont="1" applyFill="1" applyBorder="1" applyAlignment="1"/>
    <xf numFmtId="43" fontId="1" fillId="3" borderId="24" xfId="0" applyNumberFormat="1" applyFont="1" applyFill="1" applyBorder="1" applyProtection="1"/>
    <xf numFmtId="44" fontId="1" fillId="3" borderId="27" xfId="0" applyNumberFormat="1" applyFont="1" applyFill="1" applyBorder="1" applyProtection="1"/>
    <xf numFmtId="44" fontId="1" fillId="3" borderId="22" xfId="0" applyNumberFormat="1" applyFont="1" applyFill="1" applyBorder="1" applyProtection="1"/>
    <xf numFmtId="43" fontId="1" fillId="3" borderId="4" xfId="0" applyNumberFormat="1" applyFont="1" applyFill="1" applyBorder="1" applyProtection="1"/>
    <xf numFmtId="0" fontId="9" fillId="3" borderId="0" xfId="0" applyFont="1" applyFill="1" applyAlignment="1"/>
    <xf numFmtId="44" fontId="8" fillId="4" borderId="28" xfId="2" applyFont="1" applyFill="1" applyBorder="1" applyProtection="1"/>
    <xf numFmtId="0" fontId="47" fillId="3" borderId="0" xfId="0" quotePrefix="1" applyFont="1" applyFill="1" applyAlignment="1" applyProtection="1">
      <alignment horizontal="left"/>
    </xf>
    <xf numFmtId="0" fontId="9" fillId="3" borderId="0" xfId="0" applyFont="1" applyFill="1" applyBorder="1" applyAlignment="1" applyProtection="1">
      <alignment horizontal="center"/>
    </xf>
    <xf numFmtId="0" fontId="12" fillId="3" borderId="0" xfId="0" applyFont="1" applyFill="1" applyAlignment="1">
      <alignment horizontal="center"/>
    </xf>
    <xf numFmtId="0" fontId="1" fillId="0" borderId="0" xfId="0" applyFont="1" applyBorder="1"/>
    <xf numFmtId="0" fontId="8" fillId="3" borderId="0" xfId="0" applyFont="1" applyFill="1" applyProtection="1"/>
    <xf numFmtId="49" fontId="1" fillId="3" borderId="0" xfId="0" applyNumberFormat="1" applyFont="1" applyFill="1"/>
    <xf numFmtId="0" fontId="8" fillId="3" borderId="0" xfId="0" applyFont="1" applyFill="1" applyBorder="1"/>
    <xf numFmtId="0" fontId="14" fillId="6" borderId="40" xfId="0" applyFont="1" applyFill="1" applyBorder="1" applyProtection="1"/>
    <xf numFmtId="0" fontId="1" fillId="0" borderId="0" xfId="0" applyFont="1"/>
    <xf numFmtId="0" fontId="10" fillId="3" borderId="0" xfId="0" applyFont="1" applyFill="1"/>
    <xf numFmtId="0" fontId="1" fillId="3" borderId="0" xfId="0" applyFont="1" applyFill="1" applyBorder="1" applyAlignment="1" applyProtection="1">
      <alignment horizontal="center"/>
    </xf>
    <xf numFmtId="0" fontId="32" fillId="3" borderId="0" xfId="0" applyFont="1" applyFill="1"/>
    <xf numFmtId="0" fontId="32" fillId="0" borderId="0" xfId="0" applyFont="1" applyBorder="1"/>
    <xf numFmtId="0" fontId="48" fillId="0" borderId="0" xfId="0" applyFont="1" applyFill="1" applyAlignment="1"/>
    <xf numFmtId="0" fontId="32" fillId="0" borderId="0" xfId="0" applyFont="1" applyFill="1" applyBorder="1" applyAlignment="1">
      <alignment horizontal="left"/>
    </xf>
    <xf numFmtId="0" fontId="32" fillId="0" borderId="0" xfId="0" applyFont="1" applyFill="1" applyBorder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5" fillId="3" borderId="0" xfId="0" applyFont="1" applyFill="1" applyProtection="1"/>
    <xf numFmtId="0" fontId="36" fillId="3" borderId="0" xfId="0" applyFont="1" applyFill="1" applyProtection="1"/>
    <xf numFmtId="0" fontId="37" fillId="3" borderId="0" xfId="0" applyFont="1" applyFill="1" applyBorder="1" applyProtection="1"/>
    <xf numFmtId="0" fontId="38" fillId="3" borderId="0" xfId="0" applyFont="1" applyFill="1" applyBorder="1" applyAlignment="1" applyProtection="1">
      <alignment horizontal="left"/>
    </xf>
    <xf numFmtId="0" fontId="39" fillId="3" borderId="0" xfId="0" quotePrefix="1" applyFont="1" applyFill="1" applyBorder="1" applyAlignment="1" applyProtection="1">
      <alignment horizontal="left"/>
    </xf>
    <xf numFmtId="0" fontId="35" fillId="3" borderId="0" xfId="0" quotePrefix="1" applyFont="1" applyFill="1" applyProtection="1"/>
    <xf numFmtId="0" fontId="39" fillId="3" borderId="0" xfId="0" quotePrefix="1" applyFont="1" applyFill="1" applyAlignment="1" applyProtection="1">
      <alignment horizontal="left"/>
    </xf>
    <xf numFmtId="0" fontId="32" fillId="3" borderId="115" xfId="0" applyFont="1" applyFill="1" applyBorder="1" applyAlignment="1" applyProtection="1">
      <alignment horizontal="left"/>
    </xf>
    <xf numFmtId="0" fontId="39" fillId="3" borderId="0" xfId="0" applyFont="1" applyFill="1" applyProtection="1"/>
    <xf numFmtId="0" fontId="32" fillId="3" borderId="0" xfId="0" applyFont="1" applyFill="1" applyProtection="1"/>
    <xf numFmtId="0" fontId="40" fillId="3" borderId="0" xfId="0" applyFont="1" applyFill="1"/>
    <xf numFmtId="0" fontId="38" fillId="3" borderId="0" xfId="0" applyFont="1" applyFill="1" applyProtection="1"/>
    <xf numFmtId="49" fontId="38" fillId="3" borderId="0" xfId="0" applyNumberFormat="1" applyFont="1" applyFill="1" applyAlignment="1" applyProtection="1">
      <alignment horizontal="left"/>
    </xf>
    <xf numFmtId="49" fontId="38" fillId="3" borderId="0" xfId="0" applyNumberFormat="1" applyFont="1" applyFill="1" applyAlignment="1" applyProtection="1"/>
    <xf numFmtId="49" fontId="32" fillId="3" borderId="0" xfId="0" applyNumberFormat="1" applyFont="1" applyFill="1"/>
    <xf numFmtId="49" fontId="38" fillId="3" borderId="0" xfId="0" quotePrefix="1" applyNumberFormat="1" applyFont="1" applyFill="1" applyAlignment="1" applyProtection="1"/>
    <xf numFmtId="49" fontId="32" fillId="3" borderId="0" xfId="0" applyNumberFormat="1" applyFont="1" applyFill="1" applyBorder="1" applyAlignment="1" applyProtection="1"/>
    <xf numFmtId="0" fontId="32" fillId="3" borderId="0" xfId="0" applyNumberFormat="1" applyFont="1" applyFill="1" applyBorder="1" applyAlignment="1" applyProtection="1">
      <alignment horizontal="left"/>
    </xf>
    <xf numFmtId="14" fontId="39" fillId="3" borderId="2" xfId="0" applyNumberFormat="1" applyFont="1" applyFill="1" applyBorder="1" applyAlignment="1">
      <alignment horizontal="center"/>
    </xf>
    <xf numFmtId="49" fontId="38" fillId="3" borderId="0" xfId="0" applyNumberFormat="1" applyFont="1" applyFill="1" applyAlignment="1" applyProtection="1">
      <alignment horizontal="right"/>
    </xf>
    <xf numFmtId="49" fontId="32" fillId="3" borderId="0" xfId="0" applyNumberFormat="1" applyFont="1" applyFill="1" applyProtection="1"/>
    <xf numFmtId="49" fontId="38" fillId="3" borderId="5" xfId="0" applyNumberFormat="1" applyFont="1" applyFill="1" applyBorder="1" applyAlignment="1" applyProtection="1">
      <alignment horizontal="center" vertical="top"/>
    </xf>
    <xf numFmtId="49" fontId="38" fillId="3" borderId="0" xfId="0" applyNumberFormat="1" applyFont="1" applyFill="1" applyBorder="1" applyAlignment="1" applyProtection="1">
      <alignment horizontal="left" vertical="top"/>
    </xf>
    <xf numFmtId="49" fontId="38" fillId="3" borderId="0" xfId="0" applyNumberFormat="1" applyFont="1" applyFill="1" applyBorder="1" applyAlignment="1" applyProtection="1">
      <alignment vertical="top"/>
    </xf>
    <xf numFmtId="49" fontId="38" fillId="3" borderId="0" xfId="0" applyNumberFormat="1" applyFont="1" applyFill="1" applyBorder="1" applyAlignment="1" applyProtection="1">
      <alignment horizontal="center" vertical="top"/>
    </xf>
    <xf numFmtId="49" fontId="32" fillId="3" borderId="0" xfId="0" applyNumberFormat="1" applyFont="1" applyFill="1" applyAlignment="1" applyProtection="1">
      <alignment horizontal="left"/>
    </xf>
    <xf numFmtId="0" fontId="32" fillId="3" borderId="115" xfId="0" applyNumberFormat="1" applyFont="1" applyFill="1" applyBorder="1" applyAlignment="1" applyProtection="1">
      <alignment horizontal="left"/>
    </xf>
    <xf numFmtId="49" fontId="32" fillId="3" borderId="0" xfId="0" applyNumberFormat="1" applyFont="1" applyFill="1" applyBorder="1" applyAlignment="1" applyProtection="1">
      <alignment horizontal="center"/>
    </xf>
    <xf numFmtId="168" fontId="32" fillId="3" borderId="5" xfId="0" applyNumberFormat="1" applyFont="1" applyFill="1" applyBorder="1" applyAlignment="1" applyProtection="1">
      <alignment horizontal="center"/>
    </xf>
    <xf numFmtId="49" fontId="39" fillId="3" borderId="0" xfId="0" applyNumberFormat="1" applyFont="1" applyFill="1" applyBorder="1" applyAlignment="1" applyProtection="1">
      <alignment horizontal="left"/>
    </xf>
    <xf numFmtId="49" fontId="39" fillId="3" borderId="0" xfId="0" applyNumberFormat="1" applyFont="1" applyFill="1" applyBorder="1" applyAlignment="1" applyProtection="1">
      <alignment horizontal="center"/>
    </xf>
    <xf numFmtId="167" fontId="32" fillId="3" borderId="0" xfId="0" applyNumberFormat="1" applyFont="1" applyFill="1" applyBorder="1" applyAlignment="1" applyProtection="1"/>
    <xf numFmtId="0" fontId="38" fillId="3" borderId="0" xfId="0" applyFont="1" applyFill="1" applyBorder="1" applyAlignment="1" applyProtection="1">
      <alignment horizontal="center"/>
    </xf>
    <xf numFmtId="0" fontId="39" fillId="3" borderId="0" xfId="0" applyFont="1" applyFill="1" applyBorder="1" applyAlignment="1" applyProtection="1">
      <alignment horizontal="center"/>
    </xf>
    <xf numFmtId="0" fontId="39" fillId="3" borderId="0" xfId="0" quotePrefix="1" applyFont="1" applyFill="1" applyBorder="1" applyAlignment="1" applyProtection="1">
      <alignment horizontal="center"/>
    </xf>
    <xf numFmtId="0" fontId="32" fillId="3" borderId="0" xfId="0" applyFont="1" applyFill="1" applyBorder="1"/>
    <xf numFmtId="0" fontId="32" fillId="3" borderId="0" xfId="0" applyFont="1" applyFill="1" applyBorder="1" applyProtection="1"/>
    <xf numFmtId="0" fontId="39" fillId="3" borderId="0" xfId="0" applyFont="1" applyFill="1" applyBorder="1"/>
    <xf numFmtId="0" fontId="39" fillId="3" borderId="2" xfId="0" applyFont="1" applyFill="1" applyBorder="1" applyAlignment="1" applyProtection="1">
      <alignment horizontal="center"/>
    </xf>
    <xf numFmtId="0" fontId="42" fillId="3" borderId="0" xfId="0" applyFont="1" applyFill="1" applyBorder="1" applyProtection="1"/>
    <xf numFmtId="0" fontId="40" fillId="3" borderId="0" xfId="0" applyFont="1" applyFill="1" applyProtection="1"/>
    <xf numFmtId="0" fontId="38" fillId="3" borderId="0" xfId="0" quotePrefix="1" applyFont="1" applyFill="1" applyBorder="1" applyAlignment="1">
      <alignment horizontal="center"/>
    </xf>
    <xf numFmtId="0" fontId="38" fillId="3" borderId="0" xfId="0" quotePrefix="1" applyFont="1" applyFill="1" applyBorder="1"/>
    <xf numFmtId="44" fontId="39" fillId="4" borderId="2" xfId="2" applyNumberFormat="1" applyFont="1" applyFill="1" applyBorder="1" applyProtection="1"/>
    <xf numFmtId="44" fontId="39" fillId="0" borderId="0" xfId="2" applyNumberFormat="1" applyFont="1" applyFill="1" applyBorder="1" applyProtection="1"/>
    <xf numFmtId="43" fontId="39" fillId="4" borderId="2" xfId="1" applyNumberFormat="1" applyFont="1" applyFill="1" applyBorder="1" applyProtection="1"/>
    <xf numFmtId="43" fontId="39" fillId="0" borderId="0" xfId="1" applyNumberFormat="1" applyFont="1" applyFill="1" applyBorder="1" applyProtection="1"/>
    <xf numFmtId="0" fontId="29" fillId="3" borderId="0" xfId="0" applyFont="1" applyFill="1" applyBorder="1" applyAlignment="1" applyProtection="1">
      <alignment horizontal="left"/>
    </xf>
    <xf numFmtId="0" fontId="43" fillId="3" borderId="0" xfId="0" quotePrefix="1" applyFont="1" applyFill="1" applyBorder="1" applyAlignment="1">
      <alignment horizontal="center"/>
    </xf>
    <xf numFmtId="0" fontId="43" fillId="3" borderId="0" xfId="0" quotePrefix="1" applyFont="1" applyFill="1" applyBorder="1"/>
    <xf numFmtId="165" fontId="32" fillId="3" borderId="0" xfId="2" applyNumberFormat="1" applyFont="1" applyFill="1" applyBorder="1" applyProtection="1"/>
    <xf numFmtId="0" fontId="41" fillId="3" borderId="0" xfId="0" applyFont="1" applyFill="1" applyAlignment="1" applyProtection="1">
      <alignment horizontal="left"/>
    </xf>
    <xf numFmtId="164" fontId="32" fillId="3" borderId="0" xfId="0" applyNumberFormat="1" applyFont="1" applyFill="1" applyBorder="1" applyProtection="1"/>
    <xf numFmtId="0" fontId="38" fillId="3" borderId="0" xfId="0" quotePrefix="1" applyFont="1" applyFill="1" applyAlignment="1" applyProtection="1">
      <alignment horizontal="left"/>
    </xf>
    <xf numFmtId="0" fontId="32" fillId="3" borderId="0" xfId="0" applyFont="1" applyFill="1" applyAlignment="1" applyProtection="1">
      <alignment horizontal="left"/>
    </xf>
    <xf numFmtId="42" fontId="32" fillId="3" borderId="0" xfId="2" applyNumberFormat="1" applyFont="1" applyFill="1" applyBorder="1" applyProtection="1">
      <protection locked="0"/>
    </xf>
    <xf numFmtId="42" fontId="32" fillId="3" borderId="0" xfId="0" applyNumberFormat="1" applyFont="1" applyFill="1" applyProtection="1"/>
    <xf numFmtId="43" fontId="32" fillId="3" borderId="2" xfId="2" applyNumberFormat="1" applyFont="1" applyFill="1" applyBorder="1" applyProtection="1">
      <protection locked="0"/>
    </xf>
    <xf numFmtId="43" fontId="32" fillId="3" borderId="0" xfId="0" applyNumberFormat="1" applyFont="1" applyFill="1" applyBorder="1" applyProtection="1"/>
    <xf numFmtId="42" fontId="38" fillId="3" borderId="0" xfId="0" applyNumberFormat="1" applyFont="1" applyFill="1" applyBorder="1" applyProtection="1"/>
    <xf numFmtId="41" fontId="32" fillId="3" borderId="0" xfId="1" applyNumberFormat="1" applyFont="1" applyFill="1" applyBorder="1" applyProtection="1">
      <protection locked="0"/>
    </xf>
    <xf numFmtId="41" fontId="32" fillId="3" borderId="0" xfId="0" applyNumberFormat="1" applyFont="1" applyFill="1" applyProtection="1"/>
    <xf numFmtId="41" fontId="38" fillId="3" borderId="0" xfId="0" applyNumberFormat="1" applyFont="1" applyFill="1" applyBorder="1" applyProtection="1"/>
    <xf numFmtId="0" fontId="43" fillId="3" borderId="0" xfId="0" applyFont="1" applyFill="1" applyAlignment="1" applyProtection="1">
      <alignment horizontal="right"/>
    </xf>
    <xf numFmtId="41" fontId="43" fillId="3" borderId="0" xfId="1" applyNumberFormat="1" applyFont="1" applyFill="1" applyBorder="1" applyProtection="1">
      <protection locked="0"/>
    </xf>
    <xf numFmtId="41" fontId="43" fillId="3" borderId="0" xfId="0" quotePrefix="1" applyNumberFormat="1" applyFont="1" applyFill="1" applyAlignment="1" applyProtection="1">
      <alignment horizontal="left"/>
    </xf>
    <xf numFmtId="41" fontId="38" fillId="3" borderId="0" xfId="1" applyNumberFormat="1" applyFont="1" applyFill="1" applyBorder="1" applyProtection="1"/>
    <xf numFmtId="0" fontId="38" fillId="3" borderId="0" xfId="0" applyFont="1" applyFill="1" applyAlignment="1" applyProtection="1"/>
    <xf numFmtId="0" fontId="38" fillId="3" borderId="0" xfId="0" quotePrefix="1" applyFont="1" applyFill="1" applyAlignment="1" applyProtection="1">
      <alignment horizontal="right"/>
    </xf>
    <xf numFmtId="0" fontId="47" fillId="3" borderId="0" xfId="0" quotePrefix="1" applyFont="1" applyFill="1" applyAlignment="1" applyProtection="1"/>
    <xf numFmtId="0" fontId="28" fillId="3" borderId="0" xfId="0" applyFont="1" applyFill="1"/>
    <xf numFmtId="44" fontId="39" fillId="0" borderId="2" xfId="2" applyNumberFormat="1" applyFont="1" applyFill="1" applyBorder="1" applyProtection="1"/>
    <xf numFmtId="0" fontId="38" fillId="3" borderId="0" xfId="0" applyFont="1" applyFill="1" applyBorder="1" applyProtection="1"/>
    <xf numFmtId="41" fontId="38" fillId="3" borderId="2" xfId="0" applyNumberFormat="1" applyFont="1" applyFill="1" applyBorder="1" applyProtection="1"/>
    <xf numFmtId="0" fontId="38" fillId="3" borderId="2" xfId="0" applyFont="1" applyFill="1" applyBorder="1" applyProtection="1"/>
    <xf numFmtId="43" fontId="39" fillId="0" borderId="0" xfId="2" applyNumberFormat="1" applyFont="1" applyFill="1" applyBorder="1" applyProtection="1"/>
    <xf numFmtId="0" fontId="40" fillId="6" borderId="40" xfId="0" applyFont="1" applyFill="1" applyBorder="1" applyProtection="1"/>
    <xf numFmtId="2" fontId="40" fillId="6" borderId="40" xfId="2" applyNumberFormat="1" applyFont="1" applyFill="1" applyBorder="1" applyProtection="1"/>
    <xf numFmtId="2" fontId="40" fillId="6" borderId="40" xfId="0" applyNumberFormat="1" applyFont="1" applyFill="1" applyBorder="1" applyProtection="1"/>
    <xf numFmtId="0" fontId="38" fillId="3" borderId="0" xfId="0" applyFont="1" applyFill="1" applyBorder="1" applyAlignment="1" applyProtection="1"/>
    <xf numFmtId="0" fontId="47" fillId="3" borderId="0" xfId="0" applyFont="1" applyFill="1" applyProtection="1"/>
    <xf numFmtId="42" fontId="32" fillId="3" borderId="115" xfId="0" applyNumberFormat="1" applyFont="1" applyFill="1" applyBorder="1"/>
    <xf numFmtId="44" fontId="32" fillId="3" borderId="0" xfId="2" applyFont="1" applyFill="1" applyBorder="1" applyProtection="1"/>
    <xf numFmtId="0" fontId="32" fillId="0" borderId="0" xfId="0" applyFont="1"/>
    <xf numFmtId="0" fontId="40" fillId="3" borderId="0" xfId="0" applyFont="1" applyFill="1" applyBorder="1" applyProtection="1"/>
    <xf numFmtId="0" fontId="43" fillId="3" borderId="0" xfId="0" applyFont="1" applyFill="1" applyBorder="1" applyProtection="1"/>
    <xf numFmtId="0" fontId="43" fillId="3" borderId="0" xfId="0" applyFont="1" applyFill="1" applyBorder="1"/>
    <xf numFmtId="44" fontId="28" fillId="0" borderId="116" xfId="0" quotePrefix="1" applyNumberFormat="1" applyFont="1" applyFill="1" applyBorder="1" applyAlignment="1">
      <alignment horizontal="right"/>
    </xf>
    <xf numFmtId="44" fontId="29" fillId="3" borderId="0" xfId="2" quotePrefix="1" applyFont="1" applyFill="1" applyBorder="1" applyAlignment="1" applyProtection="1">
      <alignment horizontal="left"/>
    </xf>
    <xf numFmtId="165" fontId="43" fillId="3" borderId="0" xfId="2" applyNumberFormat="1" applyFont="1" applyFill="1" applyBorder="1" applyProtection="1"/>
    <xf numFmtId="0" fontId="38" fillId="3" borderId="0" xfId="0" applyFont="1" applyFill="1"/>
    <xf numFmtId="0" fontId="32" fillId="3" borderId="2" xfId="0" applyFont="1" applyFill="1" applyBorder="1" applyProtection="1"/>
    <xf numFmtId="0" fontId="38" fillId="3" borderId="0" xfId="0" applyFont="1" applyFill="1" applyAlignment="1" applyProtection="1">
      <alignment horizontal="right"/>
    </xf>
    <xf numFmtId="0" fontId="38" fillId="3" borderId="2" xfId="0" applyFont="1" applyFill="1" applyBorder="1" applyAlignment="1" applyProtection="1">
      <alignment horizontal="left"/>
    </xf>
    <xf numFmtId="0" fontId="32" fillId="3" borderId="0" xfId="0" applyFont="1" applyFill="1" applyBorder="1" applyAlignment="1" applyProtection="1">
      <alignment horizontal="left"/>
    </xf>
    <xf numFmtId="0" fontId="32" fillId="3" borderId="0" xfId="0" applyFont="1" applyFill="1" applyBorder="1" applyAlignment="1" applyProtection="1">
      <alignment horizontal="center"/>
    </xf>
    <xf numFmtId="0" fontId="12" fillId="3" borderId="0" xfId="0" applyFont="1" applyFill="1" applyAlignment="1"/>
    <xf numFmtId="0" fontId="12" fillId="3" borderId="0" xfId="0" quotePrefix="1" applyFont="1" applyFill="1" applyAlignment="1"/>
    <xf numFmtId="0" fontId="1" fillId="3" borderId="0" xfId="0" applyFont="1" applyFill="1" applyAlignment="1"/>
    <xf numFmtId="0" fontId="26" fillId="3" borderId="0" xfId="0" quotePrefix="1" applyFont="1" applyFill="1" applyBorder="1"/>
    <xf numFmtId="0" fontId="1" fillId="3" borderId="0" xfId="0" applyFont="1" applyFill="1" applyAlignment="1">
      <alignment horizontal="right"/>
    </xf>
    <xf numFmtId="0" fontId="27" fillId="3" borderId="0" xfId="0" applyFont="1" applyFill="1" applyAlignment="1"/>
    <xf numFmtId="0" fontId="12" fillId="3" borderId="0" xfId="0" applyFont="1" applyFill="1" applyAlignment="1">
      <alignment horizontal="right"/>
    </xf>
    <xf numFmtId="0" fontId="8" fillId="3" borderId="0" xfId="0" applyFont="1" applyFill="1"/>
    <xf numFmtId="0" fontId="9" fillId="3" borderId="0" xfId="0" applyFont="1" applyFill="1" applyBorder="1" applyAlignment="1">
      <alignment horizontal="center"/>
    </xf>
    <xf numFmtId="167" fontId="1" fillId="3" borderId="0" xfId="0" applyNumberFormat="1" applyFont="1" applyFill="1"/>
    <xf numFmtId="0" fontId="9" fillId="3" borderId="12" xfId="0" applyFont="1" applyFill="1" applyBorder="1"/>
    <xf numFmtId="0" fontId="9" fillId="3" borderId="5" xfId="0" applyFont="1" applyFill="1" applyBorder="1"/>
    <xf numFmtId="0" fontId="9" fillId="3" borderId="27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4" xfId="0" applyFont="1" applyFill="1" applyBorder="1"/>
    <xf numFmtId="0" fontId="8" fillId="2" borderId="0" xfId="0" applyFont="1" applyFill="1"/>
    <xf numFmtId="0" fontId="8" fillId="2" borderId="28" xfId="0" applyFont="1" applyFill="1" applyBorder="1" applyAlignment="1">
      <alignment horizontal="center"/>
    </xf>
    <xf numFmtId="0" fontId="8" fillId="2" borderId="26" xfId="0" applyFont="1" applyFill="1" applyBorder="1"/>
    <xf numFmtId="0" fontId="8" fillId="2" borderId="4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44" fontId="1" fillId="3" borderId="35" xfId="0" applyNumberFormat="1" applyFont="1" applyFill="1" applyBorder="1" applyProtection="1"/>
    <xf numFmtId="43" fontId="1" fillId="3" borderId="27" xfId="0" applyNumberFormat="1" applyFont="1" applyFill="1" applyBorder="1" applyProtection="1"/>
    <xf numFmtId="10" fontId="1" fillId="3" borderId="4" xfId="0" applyNumberFormat="1" applyFont="1" applyFill="1" applyBorder="1" applyProtection="1"/>
    <xf numFmtId="10" fontId="1" fillId="3" borderId="26" xfId="0" applyNumberFormat="1" applyFont="1" applyFill="1" applyBorder="1" applyProtection="1"/>
    <xf numFmtId="43" fontId="1" fillId="3" borderId="26" xfId="0" applyNumberFormat="1" applyFont="1" applyFill="1" applyBorder="1" applyProtection="1"/>
    <xf numFmtId="37" fontId="15" fillId="3" borderId="0" xfId="0" applyNumberFormat="1" applyFont="1" applyFill="1" applyBorder="1" applyProtection="1"/>
    <xf numFmtId="10" fontId="1" fillId="3" borderId="27" xfId="0" applyNumberFormat="1" applyFont="1" applyFill="1" applyBorder="1" applyProtection="1"/>
    <xf numFmtId="0" fontId="9" fillId="3" borderId="5" xfId="0" applyFont="1" applyFill="1" applyBorder="1" applyAlignment="1">
      <alignment vertical="center"/>
    </xf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37" fontId="10" fillId="3" borderId="0" xfId="0" applyNumberFormat="1" applyFont="1" applyFill="1" applyBorder="1" applyProtection="1"/>
    <xf numFmtId="44" fontId="1" fillId="3" borderId="2" xfId="0" applyNumberFormat="1" applyFont="1" applyFill="1" applyBorder="1" applyProtection="1"/>
    <xf numFmtId="43" fontId="1" fillId="3" borderId="11" xfId="0" applyNumberFormat="1" applyFont="1" applyFill="1" applyBorder="1" applyProtection="1"/>
    <xf numFmtId="0" fontId="12" fillId="3" borderId="0" xfId="0" applyFont="1" applyFill="1" applyAlignment="1">
      <alignment horizontal="left"/>
    </xf>
    <xf numFmtId="0" fontId="12" fillId="3" borderId="0" xfId="0" applyFont="1" applyFill="1"/>
    <xf numFmtId="0" fontId="12" fillId="3" borderId="0" xfId="0" quotePrefix="1" applyFont="1" applyFill="1" applyAlignment="1">
      <alignment horizontal="left"/>
    </xf>
    <xf numFmtId="0" fontId="8" fillId="3" borderId="0" xfId="0" applyNumberFormat="1" applyFont="1" applyFill="1" applyBorder="1" applyAlignment="1" applyProtection="1"/>
    <xf numFmtId="14" fontId="1" fillId="3" borderId="0" xfId="0" applyNumberFormat="1" applyFont="1" applyFill="1" applyBorder="1" applyAlignment="1">
      <alignment horizontal="center"/>
    </xf>
    <xf numFmtId="0" fontId="9" fillId="3" borderId="0" xfId="0" applyFont="1" applyFill="1" applyBorder="1" applyAlignment="1"/>
    <xf numFmtId="0" fontId="9" fillId="3" borderId="5" xfId="0" applyFont="1" applyFill="1" applyBorder="1" applyAlignment="1" applyProtection="1">
      <alignment horizontal="center"/>
    </xf>
    <xf numFmtId="0" fontId="9" fillId="3" borderId="5" xfId="0" applyFont="1" applyFill="1" applyBorder="1" applyProtection="1"/>
    <xf numFmtId="0" fontId="9" fillId="3" borderId="27" xfId="0" applyFont="1" applyFill="1" applyBorder="1" applyAlignment="1" applyProtection="1">
      <alignment horizontal="center"/>
    </xf>
    <xf numFmtId="0" fontId="9" fillId="3" borderId="26" xfId="0" applyFont="1" applyFill="1" applyBorder="1" applyAlignment="1" applyProtection="1">
      <alignment horizontal="center"/>
    </xf>
    <xf numFmtId="0" fontId="9" fillId="3" borderId="28" xfId="0" applyFont="1" applyFill="1" applyBorder="1" applyAlignment="1" applyProtection="1">
      <alignment horizontal="center"/>
    </xf>
    <xf numFmtId="0" fontId="8" fillId="2" borderId="28" xfId="0" applyFont="1" applyFill="1" applyBorder="1" applyAlignment="1" applyProtection="1">
      <alignment horizontal="center"/>
    </xf>
    <xf numFmtId="0" fontId="8" fillId="2" borderId="26" xfId="0" applyFont="1" applyFill="1" applyBorder="1" applyProtection="1"/>
    <xf numFmtId="0" fontId="8" fillId="2" borderId="5" xfId="0" applyFont="1" applyFill="1" applyBorder="1" applyProtection="1"/>
    <xf numFmtId="0" fontId="8" fillId="2" borderId="12" xfId="0" applyFont="1" applyFill="1" applyBorder="1" applyAlignment="1" applyProtection="1">
      <alignment horizontal="center"/>
    </xf>
    <xf numFmtId="0" fontId="8" fillId="2" borderId="26" xfId="0" applyFont="1" applyFill="1" applyBorder="1" applyAlignment="1" applyProtection="1">
      <alignment horizontal="center"/>
    </xf>
    <xf numFmtId="0" fontId="8" fillId="2" borderId="42" xfId="0" applyFont="1" applyFill="1" applyBorder="1" applyAlignment="1" applyProtection="1">
      <alignment horizontal="center"/>
    </xf>
    <xf numFmtId="0" fontId="8" fillId="2" borderId="4" xfId="0" applyFont="1" applyFill="1" applyBorder="1" applyProtection="1"/>
    <xf numFmtId="0" fontId="8" fillId="2" borderId="41" xfId="0" applyFont="1" applyFill="1" applyBorder="1" applyAlignment="1" applyProtection="1">
      <alignment horizontal="center"/>
    </xf>
    <xf numFmtId="0" fontId="8" fillId="2" borderId="4" xfId="0" applyFont="1" applyFill="1" applyBorder="1" applyAlignment="1" applyProtection="1">
      <alignment horizontal="center"/>
    </xf>
    <xf numFmtId="0" fontId="8" fillId="2" borderId="42" xfId="0" quotePrefix="1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/>
    </xf>
    <xf numFmtId="0" fontId="8" fillId="2" borderId="40" xfId="0" applyFont="1" applyFill="1" applyBorder="1" applyAlignment="1" applyProtection="1">
      <alignment horizontal="center"/>
    </xf>
    <xf numFmtId="0" fontId="8" fillId="2" borderId="43" xfId="0" applyFont="1" applyFill="1" applyBorder="1" applyAlignment="1" applyProtection="1">
      <alignment horizontal="center"/>
    </xf>
    <xf numFmtId="0" fontId="8" fillId="2" borderId="44" xfId="0" applyFont="1" applyFill="1" applyBorder="1" applyAlignment="1" applyProtection="1">
      <alignment horizontal="center"/>
    </xf>
    <xf numFmtId="0" fontId="9" fillId="3" borderId="0" xfId="0" applyFont="1" applyFill="1" applyBorder="1"/>
    <xf numFmtId="0" fontId="1" fillId="3" borderId="28" xfId="0" applyFont="1" applyFill="1" applyBorder="1" applyAlignment="1" applyProtection="1">
      <alignment horizontal="center"/>
    </xf>
    <xf numFmtId="44" fontId="1" fillId="3" borderId="15" xfId="0" applyNumberFormat="1" applyFont="1" applyFill="1" applyBorder="1" applyProtection="1"/>
    <xf numFmtId="0" fontId="1" fillId="3" borderId="27" xfId="0" applyFont="1" applyFill="1" applyBorder="1" applyAlignment="1" applyProtection="1">
      <alignment horizontal="center"/>
    </xf>
    <xf numFmtId="0" fontId="1" fillId="3" borderId="5" xfId="0" applyFont="1" applyFill="1" applyBorder="1" applyProtection="1"/>
    <xf numFmtId="37" fontId="1" fillId="3" borderId="5" xfId="0" applyNumberFormat="1" applyFont="1" applyFill="1" applyBorder="1" applyProtection="1"/>
    <xf numFmtId="37" fontId="1" fillId="3" borderId="26" xfId="0" applyNumberFormat="1" applyFont="1" applyFill="1" applyBorder="1" applyProtection="1"/>
    <xf numFmtId="37" fontId="1" fillId="3" borderId="0" xfId="0" applyNumberFormat="1" applyFont="1" applyFill="1" applyProtection="1"/>
    <xf numFmtId="37" fontId="11" fillId="3" borderId="0" xfId="0" applyNumberFormat="1" applyFont="1" applyFill="1" applyProtection="1"/>
    <xf numFmtId="37" fontId="10" fillId="3" borderId="0" xfId="0" applyNumberFormat="1" applyFont="1" applyFill="1" applyProtection="1"/>
    <xf numFmtId="37" fontId="10" fillId="3" borderId="4" xfId="0" applyNumberFormat="1" applyFont="1" applyFill="1" applyBorder="1" applyProtection="1"/>
    <xf numFmtId="37" fontId="45" fillId="3" borderId="0" xfId="0" applyNumberFormat="1" applyFont="1" applyFill="1" applyBorder="1" applyProtection="1"/>
    <xf numFmtId="0" fontId="50" fillId="3" borderId="0" xfId="0" quotePrefix="1" applyFont="1" applyFill="1" applyBorder="1" applyAlignment="1" applyProtection="1">
      <alignment horizontal="left"/>
    </xf>
    <xf numFmtId="0" fontId="13" fillId="3" borderId="0" xfId="0" applyFont="1" applyFill="1" applyAlignment="1" applyProtection="1">
      <alignment horizontal="left"/>
    </xf>
    <xf numFmtId="0" fontId="13" fillId="3" borderId="45" xfId="0" applyNumberFormat="1" applyFont="1" applyFill="1" applyBorder="1" applyAlignment="1" applyProtection="1">
      <alignment horizontal="center"/>
      <protection locked="0"/>
    </xf>
    <xf numFmtId="0" fontId="13" fillId="3" borderId="46" xfId="0" applyNumberFormat="1" applyFont="1" applyFill="1" applyBorder="1" applyAlignment="1" applyProtection="1">
      <alignment horizontal="center"/>
      <protection locked="0"/>
    </xf>
    <xf numFmtId="0" fontId="13" fillId="3" borderId="47" xfId="0" applyFont="1" applyFill="1" applyBorder="1" applyAlignment="1">
      <alignment horizontal="center"/>
    </xf>
    <xf numFmtId="0" fontId="13" fillId="3" borderId="46" xfId="0" applyFont="1" applyFill="1" applyBorder="1" applyAlignment="1">
      <alignment horizontal="center"/>
    </xf>
    <xf numFmtId="0" fontId="13" fillId="3" borderId="48" xfId="0" applyFont="1" applyFill="1" applyBorder="1" applyAlignment="1">
      <alignment horizontal="center"/>
    </xf>
    <xf numFmtId="0" fontId="13" fillId="3" borderId="49" xfId="0" applyFont="1" applyFill="1" applyBorder="1" applyAlignment="1">
      <alignment horizontal="center"/>
    </xf>
    <xf numFmtId="0" fontId="13" fillId="3" borderId="31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0" fontId="13" fillId="3" borderId="51" xfId="0" applyFont="1" applyFill="1" applyBorder="1" applyAlignment="1">
      <alignment horizontal="center"/>
    </xf>
    <xf numFmtId="0" fontId="13" fillId="2" borderId="52" xfId="0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Border="1"/>
    <xf numFmtId="0" fontId="13" fillId="2" borderId="53" xfId="0" applyFont="1" applyFill="1" applyBorder="1" applyAlignment="1"/>
    <xf numFmtId="0" fontId="13" fillId="2" borderId="54" xfId="0" applyFont="1" applyFill="1" applyBorder="1" applyAlignment="1">
      <alignment horizontal="center" wrapText="1"/>
    </xf>
    <xf numFmtId="0" fontId="13" fillId="3" borderId="5" xfId="0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 wrapText="1"/>
    </xf>
    <xf numFmtId="0" fontId="13" fillId="2" borderId="28" xfId="0" applyFont="1" applyFill="1" applyBorder="1" applyAlignment="1">
      <alignment horizontal="center" wrapText="1"/>
    </xf>
    <xf numFmtId="0" fontId="13" fillId="2" borderId="12" xfId="0" applyFont="1" applyFill="1" applyBorder="1" applyAlignment="1">
      <alignment horizontal="center" wrapText="1"/>
    </xf>
    <xf numFmtId="0" fontId="13" fillId="2" borderId="55" xfId="0" applyFont="1" applyFill="1" applyBorder="1" applyAlignment="1">
      <alignment horizontal="center" wrapText="1"/>
    </xf>
    <xf numFmtId="0" fontId="13" fillId="2" borderId="56" xfId="0" applyFont="1" applyFill="1" applyBorder="1" applyAlignment="1">
      <alignment horizontal="center"/>
    </xf>
    <xf numFmtId="0" fontId="13" fillId="2" borderId="57" xfId="0" applyFont="1" applyFill="1" applyBorder="1" applyAlignment="1">
      <alignment horizontal="center" wrapText="1"/>
    </xf>
    <xf numFmtId="0" fontId="50" fillId="2" borderId="58" xfId="0" applyFont="1" applyFill="1" applyBorder="1" applyAlignment="1" applyProtection="1">
      <alignment horizontal="center"/>
    </xf>
    <xf numFmtId="0" fontId="13" fillId="2" borderId="59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0" fontId="13" fillId="2" borderId="6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61" xfId="0" applyFont="1" applyFill="1" applyBorder="1" applyAlignment="1">
      <alignment horizontal="center"/>
    </xf>
    <xf numFmtId="0" fontId="13" fillId="2" borderId="53" xfId="0" quotePrefix="1" applyFont="1" applyFill="1" applyBorder="1" applyAlignment="1"/>
    <xf numFmtId="0" fontId="13" fillId="2" borderId="59" xfId="0" applyFont="1" applyFill="1" applyBorder="1" applyAlignment="1">
      <alignment horizontal="center" wrapText="1"/>
    </xf>
    <xf numFmtId="0" fontId="13" fillId="2" borderId="41" xfId="0" applyFont="1" applyFill="1" applyBorder="1" applyAlignment="1">
      <alignment horizontal="center" wrapText="1"/>
    </xf>
    <xf numFmtId="0" fontId="13" fillId="2" borderId="60" xfId="0" applyFont="1" applyFill="1" applyBorder="1" applyAlignment="1">
      <alignment horizontal="center" wrapText="1"/>
    </xf>
    <xf numFmtId="0" fontId="13" fillId="2" borderId="61" xfId="0" applyFont="1" applyFill="1" applyBorder="1" applyAlignment="1">
      <alignment horizontal="center" wrapText="1"/>
    </xf>
    <xf numFmtId="0" fontId="13" fillId="2" borderId="62" xfId="0" applyFont="1" applyFill="1" applyBorder="1" applyAlignment="1"/>
    <xf numFmtId="0" fontId="50" fillId="2" borderId="33" xfId="0" applyFont="1" applyFill="1" applyBorder="1" applyAlignment="1" applyProtection="1">
      <alignment horizontal="center"/>
    </xf>
    <xf numFmtId="0" fontId="13" fillId="3" borderId="2" xfId="0" applyFont="1" applyFill="1" applyBorder="1" applyAlignment="1">
      <alignment horizontal="center"/>
    </xf>
    <xf numFmtId="0" fontId="13" fillId="2" borderId="63" xfId="0" applyFont="1" applyFill="1" applyBorder="1" applyAlignment="1">
      <alignment horizontal="center" wrapText="1"/>
    </xf>
    <xf numFmtId="0" fontId="13" fillId="2" borderId="64" xfId="0" applyFont="1" applyFill="1" applyBorder="1" applyAlignment="1">
      <alignment horizontal="center" wrapText="1"/>
    </xf>
    <xf numFmtId="0" fontId="13" fillId="2" borderId="13" xfId="0" applyFont="1" applyFill="1" applyBorder="1" applyAlignment="1">
      <alignment horizontal="center"/>
    </xf>
    <xf numFmtId="0" fontId="13" fillId="2" borderId="65" xfId="0" applyFont="1" applyFill="1" applyBorder="1" applyAlignment="1">
      <alignment horizontal="center" wrapText="1"/>
    </xf>
    <xf numFmtId="0" fontId="13" fillId="2" borderId="66" xfId="0" applyFont="1" applyFill="1" applyBorder="1" applyAlignment="1">
      <alignment horizontal="left"/>
    </xf>
    <xf numFmtId="0" fontId="13" fillId="2" borderId="67" xfId="0" applyFont="1" applyFill="1" applyBorder="1" applyAlignment="1">
      <alignment horizontal="left"/>
    </xf>
    <xf numFmtId="0" fontId="13" fillId="2" borderId="68" xfId="0" applyFont="1" applyFill="1" applyBorder="1" applyAlignment="1">
      <alignment horizontal="left"/>
    </xf>
    <xf numFmtId="0" fontId="13" fillId="10" borderId="14" xfId="0" applyFont="1" applyFill="1" applyBorder="1" applyAlignment="1"/>
    <xf numFmtId="0" fontId="1" fillId="10" borderId="14" xfId="0" applyFont="1" applyFill="1" applyBorder="1"/>
    <xf numFmtId="0" fontId="1" fillId="11" borderId="14" xfId="0" applyFont="1" applyFill="1" applyBorder="1"/>
    <xf numFmtId="0" fontId="50" fillId="3" borderId="0" xfId="0" applyFont="1" applyFill="1" applyAlignment="1" applyProtection="1"/>
    <xf numFmtId="0" fontId="13" fillId="3" borderId="0" xfId="0" applyFont="1" applyFill="1" applyAlignment="1" applyProtection="1"/>
    <xf numFmtId="0" fontId="13" fillId="3" borderId="0" xfId="0" applyFont="1" applyFill="1" applyBorder="1" applyAlignment="1"/>
    <xf numFmtId="0" fontId="13" fillId="3" borderId="69" xfId="0" applyNumberFormat="1" applyFont="1" applyFill="1" applyBorder="1" applyAlignment="1" applyProtection="1">
      <alignment horizontal="center"/>
      <protection locked="0"/>
    </xf>
    <xf numFmtId="0" fontId="13" fillId="3" borderId="70" xfId="0" applyFont="1" applyFill="1" applyBorder="1" applyAlignment="1">
      <alignment horizontal="center"/>
    </xf>
    <xf numFmtId="0" fontId="13" fillId="3" borderId="71" xfId="0" applyFont="1" applyFill="1" applyBorder="1" applyAlignment="1" applyProtection="1">
      <alignment horizontal="center"/>
      <protection locked="0"/>
    </xf>
    <xf numFmtId="0" fontId="13" fillId="3" borderId="72" xfId="0" applyFont="1" applyFill="1" applyBorder="1" applyAlignment="1">
      <alignment horizontal="center"/>
    </xf>
    <xf numFmtId="0" fontId="13" fillId="3" borderId="49" xfId="0" applyFont="1" applyFill="1" applyBorder="1" applyAlignment="1" applyProtection="1">
      <alignment horizontal="center"/>
      <protection locked="0"/>
    </xf>
    <xf numFmtId="0" fontId="13" fillId="3" borderId="73" xfId="0" applyFont="1" applyFill="1" applyBorder="1" applyAlignment="1">
      <alignment horizontal="center"/>
    </xf>
    <xf numFmtId="0" fontId="1" fillId="3" borderId="30" xfId="0" applyFont="1" applyFill="1" applyBorder="1"/>
    <xf numFmtId="0" fontId="13" fillId="3" borderId="28" xfId="0" applyFont="1" applyFill="1" applyBorder="1" applyAlignment="1">
      <alignment horizontal="center"/>
    </xf>
    <xf numFmtId="0" fontId="1" fillId="3" borderId="28" xfId="0" applyFont="1" applyFill="1" applyBorder="1"/>
    <xf numFmtId="0" fontId="13" fillId="2" borderId="41" xfId="0" quotePrefix="1" applyFont="1" applyFill="1" applyBorder="1" applyAlignment="1" applyProtection="1">
      <alignment horizontal="center"/>
    </xf>
    <xf numFmtId="0" fontId="13" fillId="5" borderId="12" xfId="0" applyFont="1" applyFill="1" applyBorder="1" applyAlignment="1" applyProtection="1">
      <alignment horizontal="center"/>
    </xf>
    <xf numFmtId="0" fontId="13" fillId="5" borderId="74" xfId="0" applyFont="1" applyFill="1" applyBorder="1" applyAlignment="1" applyProtection="1">
      <alignment horizontal="center"/>
    </xf>
    <xf numFmtId="0" fontId="1" fillId="3" borderId="75" xfId="0" applyFont="1" applyFill="1" applyBorder="1"/>
    <xf numFmtId="0" fontId="1" fillId="3" borderId="53" xfId="0" applyFont="1" applyFill="1" applyBorder="1"/>
    <xf numFmtId="0" fontId="13" fillId="3" borderId="42" xfId="0" quotePrefix="1" applyFont="1" applyFill="1" applyBorder="1" applyAlignment="1">
      <alignment horizontal="center"/>
    </xf>
    <xf numFmtId="0" fontId="1" fillId="3" borderId="42" xfId="0" applyFont="1" applyFill="1" applyBorder="1"/>
    <xf numFmtId="0" fontId="13" fillId="5" borderId="41" xfId="0" applyFont="1" applyFill="1" applyBorder="1" applyAlignment="1" applyProtection="1">
      <alignment horizontal="center"/>
    </xf>
    <xf numFmtId="0" fontId="13" fillId="5" borderId="76" xfId="0" applyFont="1" applyFill="1" applyBorder="1" applyAlignment="1" applyProtection="1">
      <alignment horizontal="center"/>
    </xf>
    <xf numFmtId="0" fontId="13" fillId="2" borderId="77" xfId="0" applyFont="1" applyFill="1" applyBorder="1" applyAlignment="1">
      <alignment horizontal="center"/>
    </xf>
    <xf numFmtId="0" fontId="13" fillId="2" borderId="42" xfId="0" quotePrefix="1" applyFont="1" applyFill="1" applyBorder="1" applyAlignment="1" applyProtection="1">
      <alignment horizontal="center"/>
    </xf>
    <xf numFmtId="0" fontId="13" fillId="2" borderId="41" xfId="0" applyFont="1" applyFill="1" applyBorder="1" applyAlignment="1" applyProtection="1">
      <alignment horizontal="center"/>
    </xf>
    <xf numFmtId="0" fontId="13" fillId="2" borderId="33" xfId="0" applyFont="1" applyFill="1" applyBorder="1" applyAlignment="1" applyProtection="1">
      <alignment horizontal="center"/>
    </xf>
    <xf numFmtId="0" fontId="13" fillId="2" borderId="78" xfId="0" applyFont="1" applyFill="1" applyBorder="1" applyAlignment="1" applyProtection="1">
      <alignment horizontal="center"/>
    </xf>
    <xf numFmtId="0" fontId="13" fillId="5" borderId="78" xfId="0" applyFont="1" applyFill="1" applyBorder="1" applyAlignment="1" applyProtection="1">
      <alignment horizontal="center"/>
    </xf>
    <xf numFmtId="0" fontId="13" fillId="5" borderId="78" xfId="0" quotePrefix="1" applyFont="1" applyFill="1" applyBorder="1" applyAlignment="1" applyProtection="1">
      <alignment horizontal="center"/>
    </xf>
    <xf numFmtId="0" fontId="13" fillId="2" borderId="33" xfId="0" applyFont="1" applyFill="1" applyBorder="1" applyAlignment="1">
      <alignment horizontal="center"/>
    </xf>
    <xf numFmtId="0" fontId="13" fillId="2" borderId="79" xfId="0" applyFont="1" applyFill="1" applyBorder="1" applyAlignment="1">
      <alignment horizontal="center"/>
    </xf>
    <xf numFmtId="41" fontId="50" fillId="3" borderId="0" xfId="0" applyNumberFormat="1" applyFont="1" applyFill="1" applyBorder="1" applyAlignment="1" applyProtection="1"/>
    <xf numFmtId="0" fontId="12" fillId="3" borderId="14" xfId="0" quotePrefix="1" applyFont="1" applyFill="1" applyBorder="1" applyAlignment="1" applyProtection="1">
      <alignment horizontal="left"/>
    </xf>
    <xf numFmtId="0" fontId="12" fillId="3" borderId="0" xfId="0" quotePrefix="1" applyFont="1" applyFill="1" applyBorder="1" applyAlignment="1" applyProtection="1">
      <alignment horizontal="left"/>
    </xf>
    <xf numFmtId="0" fontId="12" fillId="3" borderId="80" xfId="0" quotePrefix="1" applyFont="1" applyFill="1" applyBorder="1" applyAlignment="1" applyProtection="1">
      <alignment horizontal="right"/>
    </xf>
    <xf numFmtId="8" fontId="12" fillId="3" borderId="81" xfId="2" quotePrefix="1" applyNumberFormat="1" applyFont="1" applyFill="1" applyBorder="1" applyAlignment="1" applyProtection="1">
      <alignment horizontal="right"/>
    </xf>
    <xf numFmtId="0" fontId="12" fillId="3" borderId="82" xfId="0" quotePrefix="1" applyFont="1" applyFill="1" applyBorder="1" applyAlignment="1" applyProtection="1">
      <alignment horizontal="right"/>
    </xf>
    <xf numFmtId="0" fontId="1" fillId="3" borderId="0" xfId="0" applyFont="1" applyFill="1" applyAlignment="1" applyProtection="1">
      <alignment horizontal="centerContinuous"/>
    </xf>
    <xf numFmtId="0" fontId="26" fillId="3" borderId="0" xfId="0" applyFont="1" applyFill="1" applyAlignment="1" applyProtection="1">
      <alignment horizontal="centerContinuous"/>
    </xf>
    <xf numFmtId="0" fontId="26" fillId="3" borderId="0" xfId="0" applyFont="1" applyFill="1"/>
    <xf numFmtId="0" fontId="9" fillId="3" borderId="5" xfId="0" applyFont="1" applyFill="1" applyBorder="1" applyAlignment="1" applyProtection="1"/>
    <xf numFmtId="0" fontId="1" fillId="3" borderId="2" xfId="0" applyFont="1" applyFill="1" applyBorder="1"/>
    <xf numFmtId="0" fontId="9" fillId="3" borderId="10" xfId="0" applyFont="1" applyFill="1" applyBorder="1" applyProtection="1"/>
    <xf numFmtId="0" fontId="9" fillId="3" borderId="25" xfId="0" applyFont="1" applyFill="1" applyBorder="1" applyAlignment="1" applyProtection="1">
      <alignment horizontal="center"/>
    </xf>
    <xf numFmtId="0" fontId="8" fillId="5" borderId="12" xfId="0" applyFont="1" applyFill="1" applyBorder="1" applyProtection="1"/>
    <xf numFmtId="0" fontId="8" fillId="3" borderId="4" xfId="0" applyFont="1" applyFill="1" applyBorder="1"/>
    <xf numFmtId="0" fontId="8" fillId="5" borderId="26" xfId="0" applyFont="1" applyFill="1" applyBorder="1" applyProtection="1"/>
    <xf numFmtId="0" fontId="8" fillId="5" borderId="28" xfId="0" applyFont="1" applyFill="1" applyBorder="1" applyProtection="1"/>
    <xf numFmtId="0" fontId="8" fillId="5" borderId="41" xfId="0" quotePrefix="1" applyFont="1" applyFill="1" applyBorder="1" applyAlignment="1" applyProtection="1">
      <alignment horizontal="left"/>
    </xf>
    <xf numFmtId="0" fontId="8" fillId="5" borderId="4" xfId="0" applyFont="1" applyFill="1" applyBorder="1" applyAlignment="1" applyProtection="1">
      <alignment horizontal="center"/>
    </xf>
    <xf numFmtId="0" fontId="8" fillId="5" borderId="4" xfId="0" applyFont="1" applyFill="1" applyBorder="1" applyProtection="1"/>
    <xf numFmtId="0" fontId="8" fillId="5" borderId="42" xfId="0" applyFont="1" applyFill="1" applyBorder="1" applyAlignment="1" applyProtection="1">
      <alignment horizontal="center"/>
    </xf>
    <xf numFmtId="0" fontId="8" fillId="5" borderId="43" xfId="0" applyFont="1" applyFill="1" applyBorder="1" applyProtection="1"/>
    <xf numFmtId="0" fontId="8" fillId="3" borderId="44" xfId="0" applyFont="1" applyFill="1" applyBorder="1"/>
    <xf numFmtId="0" fontId="8" fillId="5" borderId="44" xfId="0" applyFont="1" applyFill="1" applyBorder="1" applyAlignment="1" applyProtection="1">
      <alignment horizontal="center"/>
    </xf>
    <xf numFmtId="0" fontId="12" fillId="3" borderId="0" xfId="0" applyFont="1" applyFill="1" applyAlignment="1" applyProtection="1"/>
    <xf numFmtId="0" fontId="27" fillId="3" borderId="0" xfId="0" applyFont="1" applyFill="1" applyAlignment="1" applyProtection="1"/>
    <xf numFmtId="0" fontId="9" fillId="5" borderId="83" xfId="0" applyFont="1" applyFill="1" applyBorder="1" applyProtection="1"/>
    <xf numFmtId="0" fontId="9" fillId="5" borderId="84" xfId="0" applyFont="1" applyFill="1" applyBorder="1" applyAlignment="1" applyProtection="1">
      <alignment horizontal="center"/>
    </xf>
    <xf numFmtId="0" fontId="9" fillId="5" borderId="85" xfId="0" applyFont="1" applyFill="1" applyBorder="1" applyAlignment="1" applyProtection="1">
      <alignment horizontal="center"/>
    </xf>
    <xf numFmtId="0" fontId="9" fillId="5" borderId="86" xfId="0" applyFont="1" applyFill="1" applyBorder="1" applyAlignment="1" applyProtection="1">
      <alignment horizontal="center"/>
    </xf>
    <xf numFmtId="0" fontId="9" fillId="5" borderId="87" xfId="0" applyFont="1" applyFill="1" applyBorder="1" applyAlignment="1" applyProtection="1">
      <alignment horizontal="center"/>
    </xf>
    <xf numFmtId="0" fontId="8" fillId="5" borderId="6" xfId="0" applyFont="1" applyFill="1" applyBorder="1" applyProtection="1"/>
    <xf numFmtId="0" fontId="8" fillId="5" borderId="5" xfId="0" applyFont="1" applyFill="1" applyBorder="1" applyProtection="1"/>
    <xf numFmtId="0" fontId="8" fillId="5" borderId="0" xfId="0" applyFont="1" applyFill="1" applyBorder="1" applyProtection="1"/>
    <xf numFmtId="0" fontId="8" fillId="5" borderId="42" xfId="0" applyFont="1" applyFill="1" applyBorder="1" applyProtection="1"/>
    <xf numFmtId="0" fontId="8" fillId="5" borderId="9" xfId="0" applyFont="1" applyFill="1" applyBorder="1" applyProtection="1"/>
    <xf numFmtId="0" fontId="8" fillId="5" borderId="8" xfId="0" applyFont="1" applyFill="1" applyBorder="1" applyProtection="1"/>
    <xf numFmtId="0" fontId="8" fillId="5" borderId="88" xfId="0" applyFont="1" applyFill="1" applyBorder="1" applyAlignment="1" applyProtection="1">
      <alignment horizontal="center"/>
    </xf>
    <xf numFmtId="0" fontId="8" fillId="5" borderId="89" xfId="0" applyFont="1" applyFill="1" applyBorder="1" applyProtection="1"/>
    <xf numFmtId="0" fontId="8" fillId="5" borderId="40" xfId="0" applyFont="1" applyFill="1" applyBorder="1" applyAlignment="1" applyProtection="1">
      <alignment horizontal="center"/>
    </xf>
    <xf numFmtId="0" fontId="8" fillId="5" borderId="1" xfId="0" applyFont="1" applyFill="1" applyBorder="1" applyAlignment="1" applyProtection="1">
      <alignment horizontal="center"/>
    </xf>
    <xf numFmtId="0" fontId="8" fillId="5" borderId="90" xfId="0" applyFont="1" applyFill="1" applyBorder="1" applyAlignment="1" applyProtection="1">
      <alignment horizontal="center"/>
    </xf>
    <xf numFmtId="0" fontId="8" fillId="3" borderId="91" xfId="0" applyFont="1" applyFill="1" applyBorder="1" applyAlignment="1" applyProtection="1"/>
    <xf numFmtId="0" fontId="9" fillId="3" borderId="92" xfId="0" applyFont="1" applyFill="1" applyBorder="1" applyAlignment="1" applyProtection="1"/>
    <xf numFmtId="38" fontId="9" fillId="3" borderId="92" xfId="0" applyNumberFormat="1" applyFont="1" applyFill="1" applyBorder="1" applyProtection="1"/>
    <xf numFmtId="38" fontId="9" fillId="3" borderId="93" xfId="0" applyNumberFormat="1" applyFont="1" applyFill="1" applyBorder="1" applyProtection="1"/>
    <xf numFmtId="0" fontId="9" fillId="3" borderId="94" xfId="0" applyFont="1" applyFill="1" applyBorder="1" applyProtection="1"/>
    <xf numFmtId="42" fontId="1" fillId="3" borderId="27" xfId="0" applyNumberFormat="1" applyFont="1" applyFill="1" applyBorder="1" applyProtection="1"/>
    <xf numFmtId="42" fontId="1" fillId="3" borderId="25" xfId="0" applyNumberFormat="1" applyFont="1" applyFill="1" applyBorder="1" applyProtection="1"/>
    <xf numFmtId="44" fontId="8" fillId="4" borderId="95" xfId="0" applyNumberFormat="1" applyFont="1" applyFill="1" applyBorder="1" applyProtection="1"/>
    <xf numFmtId="0" fontId="8" fillId="5" borderId="96" xfId="0" applyFont="1" applyFill="1" applyBorder="1" applyAlignment="1" applyProtection="1">
      <alignment horizontal="left"/>
    </xf>
    <xf numFmtId="38" fontId="1" fillId="3" borderId="11" xfId="0" applyNumberFormat="1" applyFont="1" applyFill="1" applyBorder="1" applyProtection="1"/>
    <xf numFmtId="0" fontId="9" fillId="3" borderId="19" xfId="0" applyFont="1" applyFill="1" applyBorder="1" applyProtection="1"/>
    <xf numFmtId="38" fontId="1" fillId="3" borderId="28" xfId="0" applyNumberFormat="1" applyFont="1" applyFill="1" applyBorder="1" applyProtection="1"/>
    <xf numFmtId="38" fontId="1" fillId="3" borderId="26" xfId="0" applyNumberFormat="1" applyFont="1" applyFill="1" applyBorder="1" applyProtection="1"/>
    <xf numFmtId="43" fontId="8" fillId="4" borderId="95" xfId="0" applyNumberFormat="1" applyFont="1" applyFill="1" applyBorder="1" applyProtection="1"/>
    <xf numFmtId="6" fontId="1" fillId="3" borderId="28" xfId="0" applyNumberFormat="1" applyFont="1" applyFill="1" applyBorder="1" applyProtection="1"/>
    <xf numFmtId="6" fontId="1" fillId="3" borderId="26" xfId="0" applyNumberFormat="1" applyFont="1" applyFill="1" applyBorder="1" applyProtection="1"/>
    <xf numFmtId="38" fontId="1" fillId="3" borderId="27" xfId="0" applyNumberFormat="1" applyFont="1" applyFill="1" applyBorder="1" applyProtection="1"/>
    <xf numFmtId="0" fontId="8" fillId="3" borderId="19" xfId="0" applyFont="1" applyFill="1" applyBorder="1" applyAlignment="1" applyProtection="1">
      <alignment horizontal="left"/>
    </xf>
    <xf numFmtId="38" fontId="9" fillId="3" borderId="16" xfId="0" applyNumberFormat="1" applyFont="1" applyFill="1" applyBorder="1" applyProtection="1"/>
    <xf numFmtId="0" fontId="9" fillId="3" borderId="6" xfId="0" applyFont="1" applyFill="1" applyBorder="1" applyProtection="1"/>
    <xf numFmtId="0" fontId="8" fillId="3" borderId="6" xfId="0" applyFont="1" applyFill="1" applyBorder="1" applyAlignment="1" applyProtection="1">
      <alignment horizontal="left"/>
    </xf>
    <xf numFmtId="0" fontId="9" fillId="3" borderId="96" xfId="0" applyFont="1" applyFill="1" applyBorder="1" applyProtection="1"/>
    <xf numFmtId="0" fontId="9" fillId="3" borderId="97" xfId="0" applyFont="1" applyFill="1" applyBorder="1" applyProtection="1"/>
    <xf numFmtId="38" fontId="1" fillId="3" borderId="98" xfId="0" applyNumberFormat="1" applyFont="1" applyFill="1" applyBorder="1" applyProtection="1"/>
    <xf numFmtId="43" fontId="8" fillId="4" borderId="99" xfId="0" applyNumberFormat="1" applyFont="1" applyFill="1" applyBorder="1" applyProtection="1"/>
    <xf numFmtId="0" fontId="46" fillId="3" borderId="0" xfId="0" applyFont="1" applyFill="1" applyBorder="1" applyProtection="1"/>
    <xf numFmtId="0" fontId="11" fillId="3" borderId="0" xfId="0" applyFont="1" applyFill="1" applyBorder="1" applyProtection="1"/>
    <xf numFmtId="44" fontId="1" fillId="12" borderId="33" xfId="0" applyNumberFormat="1" applyFont="1" applyFill="1" applyBorder="1" applyProtection="1"/>
    <xf numFmtId="0" fontId="5" fillId="3" borderId="0" xfId="0" applyFont="1" applyFill="1" applyAlignment="1"/>
    <xf numFmtId="14" fontId="8" fillId="3" borderId="0" xfId="0" applyNumberFormat="1" applyFont="1" applyFill="1" applyAlignment="1" applyProtection="1">
      <alignment horizontal="center"/>
    </xf>
    <xf numFmtId="44" fontId="8" fillId="8" borderId="27" xfId="0" applyNumberFormat="1" applyFont="1" applyFill="1" applyBorder="1" applyProtection="1"/>
    <xf numFmtId="0" fontId="9" fillId="5" borderId="11" xfId="0" applyFont="1" applyFill="1" applyBorder="1" applyAlignment="1" applyProtection="1">
      <alignment horizontal="center"/>
    </xf>
    <xf numFmtId="0" fontId="9" fillId="5" borderId="25" xfId="0" applyFont="1" applyFill="1" applyBorder="1" applyAlignment="1" applyProtection="1">
      <alignment horizontal="center"/>
    </xf>
    <xf numFmtId="0" fontId="9" fillId="5" borderId="22" xfId="0" applyFont="1" applyFill="1" applyBorder="1" applyAlignment="1" applyProtection="1">
      <alignment horizontal="center"/>
    </xf>
    <xf numFmtId="0" fontId="9" fillId="5" borderId="12" xfId="0" applyFont="1" applyFill="1" applyBorder="1" applyProtection="1"/>
    <xf numFmtId="0" fontId="9" fillId="5" borderId="5" xfId="0" applyFont="1" applyFill="1" applyBorder="1" applyProtection="1"/>
    <xf numFmtId="0" fontId="9" fillId="5" borderId="26" xfId="0" applyFont="1" applyFill="1" applyBorder="1" applyProtection="1"/>
    <xf numFmtId="0" fontId="8" fillId="5" borderId="41" xfId="0" applyFont="1" applyFill="1" applyBorder="1" applyAlignment="1" applyProtection="1">
      <alignment horizontal="center"/>
    </xf>
    <xf numFmtId="0" fontId="8" fillId="5" borderId="43" xfId="0" applyFont="1" applyFill="1" applyBorder="1" applyAlignment="1" applyProtection="1">
      <alignment horizontal="center"/>
    </xf>
    <xf numFmtId="0" fontId="1" fillId="3" borderId="12" xfId="0" applyFont="1" applyFill="1" applyBorder="1" applyProtection="1"/>
    <xf numFmtId="0" fontId="1" fillId="3" borderId="41" xfId="0" applyFont="1" applyFill="1" applyBorder="1" applyProtection="1"/>
    <xf numFmtId="0" fontId="1" fillId="3" borderId="4" xfId="0" applyFont="1" applyFill="1" applyBorder="1" applyProtection="1"/>
    <xf numFmtId="0" fontId="9" fillId="5" borderId="10" xfId="0" applyFont="1" applyFill="1" applyBorder="1" applyProtection="1"/>
    <xf numFmtId="0" fontId="9" fillId="5" borderId="27" xfId="0" applyFont="1" applyFill="1" applyBorder="1" applyAlignment="1" applyProtection="1">
      <alignment horizontal="center"/>
    </xf>
    <xf numFmtId="0" fontId="8" fillId="5" borderId="41" xfId="0" applyFont="1" applyFill="1" applyBorder="1" applyAlignment="1" applyProtection="1">
      <alignment horizontal="left"/>
    </xf>
    <xf numFmtId="0" fontId="9" fillId="5" borderId="0" xfId="0" applyFont="1" applyFill="1" applyBorder="1" applyProtection="1"/>
    <xf numFmtId="0" fontId="9" fillId="5" borderId="28" xfId="0" applyFont="1" applyFill="1" applyBorder="1" applyProtection="1"/>
    <xf numFmtId="0" fontId="9" fillId="5" borderId="4" xfId="0" applyFont="1" applyFill="1" applyBorder="1" applyProtection="1"/>
    <xf numFmtId="0" fontId="8" fillId="5" borderId="41" xfId="0" applyFont="1" applyFill="1" applyBorder="1" applyProtection="1"/>
    <xf numFmtId="0" fontId="8" fillId="5" borderId="43" xfId="0" quotePrefix="1" applyFont="1" applyFill="1" applyBorder="1" applyAlignment="1" applyProtection="1">
      <alignment horizontal="left"/>
    </xf>
    <xf numFmtId="0" fontId="8" fillId="5" borderId="40" xfId="0" applyFont="1" applyFill="1" applyBorder="1" applyProtection="1"/>
    <xf numFmtId="166" fontId="1" fillId="3" borderId="4" xfId="0" applyNumberFormat="1" applyFont="1" applyFill="1" applyBorder="1" applyProtection="1"/>
    <xf numFmtId="3" fontId="1" fillId="3" borderId="4" xfId="0" applyNumberFormat="1" applyFont="1" applyFill="1" applyBorder="1" applyProtection="1"/>
    <xf numFmtId="3" fontId="1" fillId="3" borderId="26" xfId="0" applyNumberFormat="1" applyFont="1" applyFill="1" applyBorder="1" applyProtection="1"/>
    <xf numFmtId="0" fontId="10" fillId="3" borderId="0" xfId="0" applyFont="1" applyFill="1" applyProtection="1"/>
    <xf numFmtId="0" fontId="12" fillId="3" borderId="0" xfId="0" applyFont="1" applyFill="1" applyAlignment="1" applyProtection="1">
      <alignment horizontal="left"/>
    </xf>
    <xf numFmtId="0" fontId="25" fillId="3" borderId="40" xfId="0" quotePrefix="1" applyFont="1" applyFill="1" applyBorder="1" applyAlignment="1" applyProtection="1">
      <alignment horizontal="left"/>
    </xf>
    <xf numFmtId="0" fontId="1" fillId="5" borderId="41" xfId="0" applyFont="1" applyFill="1" applyBorder="1" applyProtection="1"/>
    <xf numFmtId="0" fontId="1" fillId="5" borderId="0" xfId="0" applyFont="1" applyFill="1" applyProtection="1"/>
    <xf numFmtId="0" fontId="1" fillId="5" borderId="4" xfId="0" applyFont="1" applyFill="1" applyBorder="1" applyProtection="1"/>
    <xf numFmtId="0" fontId="8" fillId="5" borderId="83" xfId="0" applyFont="1" applyFill="1" applyBorder="1" applyProtection="1"/>
    <xf numFmtId="0" fontId="1" fillId="5" borderId="100" xfId="0" applyFont="1" applyFill="1" applyBorder="1" applyProtection="1"/>
    <xf numFmtId="0" fontId="1" fillId="5" borderId="101" xfId="0" applyFont="1" applyFill="1" applyBorder="1" applyProtection="1"/>
    <xf numFmtId="0" fontId="14" fillId="5" borderId="89" xfId="0" applyFont="1" applyFill="1" applyBorder="1" applyProtection="1"/>
    <xf numFmtId="0" fontId="14" fillId="5" borderId="40" xfId="0" applyFont="1" applyFill="1" applyBorder="1" applyProtection="1"/>
    <xf numFmtId="0" fontId="14" fillId="5" borderId="102" xfId="0" applyFont="1" applyFill="1" applyBorder="1" applyProtection="1"/>
    <xf numFmtId="0" fontId="1" fillId="3" borderId="8" xfId="0" applyFont="1" applyFill="1" applyBorder="1" applyProtection="1"/>
    <xf numFmtId="0" fontId="1" fillId="3" borderId="9" xfId="0" applyFont="1" applyFill="1" applyBorder="1" applyProtection="1"/>
    <xf numFmtId="0" fontId="9" fillId="3" borderId="2" xfId="0" applyFont="1" applyFill="1" applyBorder="1" applyAlignment="1" applyProtection="1">
      <alignment horizontal="center"/>
    </xf>
    <xf numFmtId="37" fontId="1" fillId="3" borderId="2" xfId="0" applyNumberFormat="1" applyFont="1" applyFill="1" applyBorder="1" applyProtection="1"/>
    <xf numFmtId="0" fontId="9" fillId="3" borderId="0" xfId="0" applyFont="1" applyFill="1" applyBorder="1" applyAlignment="1" applyProtection="1">
      <alignment horizontal="right"/>
    </xf>
    <xf numFmtId="0" fontId="1" fillId="5" borderId="6" xfId="0" applyFont="1" applyFill="1" applyBorder="1" applyProtection="1"/>
    <xf numFmtId="0" fontId="1" fillId="5" borderId="5" xfId="0" applyFont="1" applyFill="1" applyBorder="1" applyProtection="1"/>
    <xf numFmtId="0" fontId="8" fillId="5" borderId="28" xfId="0" applyFont="1" applyFill="1" applyBorder="1" applyAlignment="1" applyProtection="1">
      <alignment horizontal="center"/>
    </xf>
    <xf numFmtId="0" fontId="8" fillId="5" borderId="26" xfId="0" applyFont="1" applyFill="1" applyBorder="1" applyAlignment="1" applyProtection="1">
      <alignment horizontal="center"/>
    </xf>
    <xf numFmtId="0" fontId="9" fillId="5" borderId="40" xfId="0" applyFont="1" applyFill="1" applyBorder="1" applyProtection="1"/>
    <xf numFmtId="0" fontId="9" fillId="3" borderId="22" xfId="0" applyFont="1" applyFill="1" applyBorder="1" applyProtection="1"/>
    <xf numFmtId="0" fontId="9" fillId="3" borderId="22" xfId="0" quotePrefix="1" applyFont="1" applyFill="1" applyBorder="1" applyProtection="1"/>
    <xf numFmtId="0" fontId="1" fillId="3" borderId="9" xfId="0" applyFont="1" applyFill="1" applyBorder="1"/>
    <xf numFmtId="0" fontId="9" fillId="3" borderId="6" xfId="0" applyFont="1" applyFill="1" applyBorder="1" applyAlignment="1" applyProtection="1">
      <alignment vertical="center"/>
    </xf>
    <xf numFmtId="0" fontId="1" fillId="0" borderId="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5" borderId="5" xfId="0" applyFont="1" applyFill="1" applyBorder="1" applyAlignment="1" applyProtection="1">
      <alignment horizontal="center"/>
    </xf>
    <xf numFmtId="0" fontId="9" fillId="3" borderId="22" xfId="0" quotePrefix="1" applyFont="1" applyFill="1" applyBorder="1" applyAlignment="1" applyProtection="1">
      <alignment vertical="center"/>
    </xf>
    <xf numFmtId="0" fontId="8" fillId="5" borderId="1" xfId="0" applyFont="1" applyFill="1" applyBorder="1" applyAlignment="1" applyProtection="1">
      <alignment horizontal="center" wrapText="1"/>
    </xf>
    <xf numFmtId="0" fontId="8" fillId="5" borderId="43" xfId="0" quotePrefix="1" applyFont="1" applyFill="1" applyBorder="1" applyAlignment="1" applyProtection="1">
      <alignment horizontal="center" wrapText="1"/>
    </xf>
    <xf numFmtId="0" fontId="8" fillId="5" borderId="90" xfId="0" quotePrefix="1" applyFont="1" applyFill="1" applyBorder="1" applyAlignment="1" applyProtection="1">
      <alignment horizontal="center" wrapText="1"/>
    </xf>
    <xf numFmtId="0" fontId="1" fillId="5" borderId="108" xfId="0" applyFont="1" applyFill="1" applyBorder="1" applyProtection="1"/>
    <xf numFmtId="0" fontId="1" fillId="5" borderId="109" xfId="0" applyFont="1" applyFill="1" applyBorder="1" applyProtection="1"/>
    <xf numFmtId="0" fontId="8" fillId="5" borderId="111" xfId="0" applyFont="1" applyFill="1" applyBorder="1" applyProtection="1"/>
    <xf numFmtId="0" fontId="1" fillId="5" borderId="112" xfId="0" applyFont="1" applyFill="1" applyBorder="1" applyProtection="1"/>
    <xf numFmtId="0" fontId="1" fillId="3" borderId="112" xfId="0" applyFont="1" applyFill="1" applyBorder="1"/>
    <xf numFmtId="0" fontId="1" fillId="3" borderId="113" xfId="0" applyFont="1" applyFill="1" applyBorder="1"/>
    <xf numFmtId="5" fontId="1" fillId="3" borderId="0" xfId="0" applyNumberFormat="1" applyFont="1" applyFill="1" applyBorder="1" applyProtection="1"/>
    <xf numFmtId="0" fontId="9" fillId="3" borderId="10" xfId="0" applyFont="1" applyFill="1" applyBorder="1" applyAlignment="1" applyProtection="1">
      <alignment horizontal="center"/>
    </xf>
    <xf numFmtId="0" fontId="9" fillId="3" borderId="95" xfId="0" applyFont="1" applyFill="1" applyBorder="1" applyAlignment="1" applyProtection="1">
      <alignment horizontal="center"/>
    </xf>
    <xf numFmtId="0" fontId="8" fillId="5" borderId="114" xfId="0" applyFont="1" applyFill="1" applyBorder="1" applyProtection="1"/>
    <xf numFmtId="0" fontId="13" fillId="5" borderId="94" xfId="0" applyFont="1" applyFill="1" applyBorder="1" applyProtection="1"/>
    <xf numFmtId="0" fontId="13" fillId="5" borderId="2" xfId="0" applyFont="1" applyFill="1" applyBorder="1" applyProtection="1"/>
    <xf numFmtId="0" fontId="8" fillId="5" borderId="33" xfId="0" applyFont="1" applyFill="1" applyBorder="1" applyAlignment="1" applyProtection="1">
      <alignment horizontal="center"/>
    </xf>
    <xf numFmtId="0" fontId="8" fillId="5" borderId="22" xfId="0" applyFont="1" applyFill="1" applyBorder="1" applyAlignment="1" applyProtection="1">
      <alignment horizontal="center"/>
    </xf>
    <xf numFmtId="0" fontId="1" fillId="6" borderId="8" xfId="0" applyFont="1" applyFill="1" applyBorder="1" applyProtection="1"/>
    <xf numFmtId="0" fontId="1" fillId="6" borderId="0" xfId="0" applyFont="1" applyFill="1" applyBorder="1" applyProtection="1"/>
    <xf numFmtId="0" fontId="1" fillId="5" borderId="0" xfId="0" applyFont="1" applyFill="1" applyBorder="1" applyProtection="1"/>
    <xf numFmtId="0" fontId="1" fillId="3" borderId="8" xfId="0" applyFont="1" applyFill="1" applyBorder="1"/>
    <xf numFmtId="0" fontId="38" fillId="3" borderId="0" xfId="0" applyFont="1" applyFill="1" applyBorder="1" applyAlignment="1" applyProtection="1">
      <alignment horizontal="center"/>
    </xf>
    <xf numFmtId="0" fontId="50" fillId="3" borderId="0" xfId="0" applyFont="1" applyFill="1"/>
    <xf numFmtId="0" fontId="52" fillId="3" borderId="0" xfId="0" applyFont="1" applyFill="1"/>
    <xf numFmtId="0" fontId="0" fillId="3" borderId="0" xfId="0" applyFill="1"/>
    <xf numFmtId="0" fontId="54" fillId="0" borderId="0" xfId="0" applyFont="1"/>
    <xf numFmtId="44" fontId="53" fillId="3" borderId="0" xfId="0" applyNumberFormat="1" applyFont="1" applyFill="1" applyBorder="1"/>
    <xf numFmtId="0" fontId="49" fillId="3" borderId="0" xfId="0" applyFont="1" applyFill="1" applyBorder="1"/>
    <xf numFmtId="0" fontId="29" fillId="3" borderId="0" xfId="0" applyFont="1" applyFill="1" applyBorder="1"/>
    <xf numFmtId="8" fontId="32" fillId="0" borderId="116" xfId="0" quotePrefix="1" applyNumberFormat="1" applyFont="1" applyFill="1" applyBorder="1" applyAlignment="1">
      <alignment horizontal="right"/>
    </xf>
    <xf numFmtId="44" fontId="28" fillId="0" borderId="0" xfId="0" quotePrefix="1" applyNumberFormat="1" applyFont="1" applyFill="1" applyBorder="1" applyAlignment="1">
      <alignment horizontal="right"/>
    </xf>
    <xf numFmtId="0" fontId="13" fillId="3" borderId="0" xfId="4" applyFont="1" applyFill="1" applyAlignment="1" applyProtection="1">
      <alignment horizontal="center"/>
    </xf>
    <xf numFmtId="0" fontId="1" fillId="3" borderId="0" xfId="4" applyFont="1" applyFill="1"/>
    <xf numFmtId="0" fontId="56" fillId="3" borderId="0" xfId="4" applyFont="1" applyFill="1" applyProtection="1"/>
    <xf numFmtId="0" fontId="1" fillId="3" borderId="0" xfId="4" applyFont="1" applyFill="1" applyProtection="1"/>
    <xf numFmtId="0" fontId="13" fillId="3" borderId="0" xfId="4" applyFont="1" applyFill="1" applyProtection="1"/>
    <xf numFmtId="0" fontId="1" fillId="3" borderId="0" xfId="4" quotePrefix="1" applyFont="1" applyFill="1" applyProtection="1"/>
    <xf numFmtId="0" fontId="58" fillId="3" borderId="0" xfId="4" applyFont="1" applyFill="1" applyProtection="1"/>
    <xf numFmtId="0" fontId="58" fillId="3" borderId="0" xfId="4" applyFont="1" applyFill="1" applyAlignment="1" applyProtection="1">
      <alignment wrapText="1"/>
    </xf>
    <xf numFmtId="0" fontId="13" fillId="3" borderId="0" xfId="4" quotePrefix="1" applyFont="1" applyFill="1" applyAlignment="1" applyProtection="1">
      <alignment horizontal="left"/>
    </xf>
    <xf numFmtId="0" fontId="1" fillId="3" borderId="0" xfId="4" applyFont="1" applyFill="1" applyAlignment="1" applyProtection="1">
      <alignment horizontal="left"/>
    </xf>
    <xf numFmtId="0" fontId="1" fillId="3" borderId="0" xfId="4" quotePrefix="1" applyFont="1" applyFill="1" applyAlignment="1" applyProtection="1">
      <alignment horizontal="left"/>
    </xf>
    <xf numFmtId="0" fontId="13" fillId="0" borderId="0" xfId="4" applyFont="1" applyFill="1" applyProtection="1"/>
    <xf numFmtId="0" fontId="1" fillId="0" borderId="0" xfId="4" applyFont="1" applyFill="1"/>
    <xf numFmtId="0" fontId="13" fillId="3" borderId="0" xfId="4" applyFont="1" applyFill="1" applyAlignment="1" applyProtection="1">
      <alignment horizontal="left"/>
    </xf>
    <xf numFmtId="0" fontId="13" fillId="3" borderId="0" xfId="4" applyFont="1" applyFill="1"/>
    <xf numFmtId="8" fontId="61" fillId="0" borderId="116" xfId="0" quotePrefix="1" applyNumberFormat="1" applyFont="1" applyFill="1" applyBorder="1" applyAlignment="1">
      <alignment horizontal="right"/>
    </xf>
    <xf numFmtId="49" fontId="32" fillId="8" borderId="2" xfId="0" applyNumberFormat="1" applyFont="1" applyFill="1" applyBorder="1" applyAlignment="1" applyProtection="1">
      <alignment horizontal="left"/>
    </xf>
    <xf numFmtId="0" fontId="35" fillId="8" borderId="27" xfId="0" applyFont="1" applyFill="1" applyBorder="1" applyAlignment="1" applyProtection="1">
      <alignment horizontal="center"/>
    </xf>
    <xf numFmtId="43" fontId="39" fillId="0" borderId="2" xfId="0" applyNumberFormat="1" applyFont="1" applyFill="1" applyBorder="1" applyProtection="1"/>
    <xf numFmtId="0" fontId="32" fillId="0" borderId="0" xfId="0" applyFont="1" applyFill="1" applyBorder="1" applyProtection="1"/>
    <xf numFmtId="43" fontId="39" fillId="0" borderId="2" xfId="2" applyNumberFormat="1" applyFont="1" applyFill="1" applyBorder="1" applyProtection="1"/>
    <xf numFmtId="44" fontId="39" fillId="0" borderId="40" xfId="2" applyNumberFormat="1" applyFont="1" applyFill="1" applyBorder="1" applyProtection="1"/>
    <xf numFmtId="43" fontId="47" fillId="0" borderId="0" xfId="1" applyNumberFormat="1" applyFont="1" applyFill="1" applyBorder="1" applyAlignment="1" applyProtection="1"/>
    <xf numFmtId="0" fontId="49" fillId="3" borderId="0" xfId="0" applyFont="1" applyFill="1" applyBorder="1" applyAlignment="1">
      <alignment horizontal="left"/>
    </xf>
    <xf numFmtId="43" fontId="8" fillId="4" borderId="2" xfId="2" applyNumberFormat="1" applyFont="1" applyFill="1" applyBorder="1" applyAlignment="1" applyProtection="1">
      <alignment wrapText="1"/>
    </xf>
    <xf numFmtId="168" fontId="32" fillId="8" borderId="2" xfId="0" applyNumberFormat="1" applyFont="1" applyFill="1" applyBorder="1" applyAlignment="1" applyProtection="1">
      <alignment horizontal="center"/>
    </xf>
    <xf numFmtId="0" fontId="38" fillId="3" borderId="0" xfId="0" quotePrefix="1" applyFont="1" applyFill="1" applyAlignment="1" applyProtection="1">
      <alignment horizontal="left"/>
    </xf>
    <xf numFmtId="0" fontId="38" fillId="3" borderId="0" xfId="0" applyFont="1" applyFill="1" applyBorder="1" applyAlignment="1" applyProtection="1">
      <alignment horizontal="left"/>
    </xf>
    <xf numFmtId="0" fontId="41" fillId="3" borderId="0" xfId="0" applyFont="1" applyFill="1" applyAlignment="1" applyProtection="1">
      <alignment horizontal="left" wrapText="1"/>
    </xf>
    <xf numFmtId="0" fontId="41" fillId="3" borderId="0" xfId="0" applyFont="1" applyFill="1" applyAlignment="1" applyProtection="1">
      <alignment horizontal="left"/>
    </xf>
    <xf numFmtId="0" fontId="41" fillId="8" borderId="2" xfId="3" applyNumberFormat="1" applyFont="1" applyFill="1" applyBorder="1" applyAlignment="1" applyProtection="1">
      <alignment horizontal="left"/>
    </xf>
    <xf numFmtId="0" fontId="32" fillId="8" borderId="2" xfId="0" applyNumberFormat="1" applyFont="1" applyFill="1" applyBorder="1" applyAlignment="1" applyProtection="1">
      <alignment horizontal="left"/>
    </xf>
    <xf numFmtId="49" fontId="38" fillId="3" borderId="0" xfId="0" applyNumberFormat="1" applyFont="1" applyFill="1" applyAlignment="1" applyProtection="1">
      <alignment horizontal="left"/>
    </xf>
    <xf numFmtId="0" fontId="47" fillId="3" borderId="0" xfId="0" quotePrefix="1" applyFont="1" applyFill="1" applyAlignment="1" applyProtection="1">
      <alignment horizontal="left"/>
    </xf>
    <xf numFmtId="0" fontId="34" fillId="3" borderId="0" xfId="0" applyFont="1" applyFill="1" applyAlignment="1" applyProtection="1">
      <alignment horizontal="center"/>
    </xf>
    <xf numFmtId="168" fontId="32" fillId="8" borderId="2" xfId="0" applyNumberFormat="1" applyFont="1" applyFill="1" applyBorder="1" applyAlignment="1" applyProtection="1">
      <alignment horizontal="center"/>
      <protection locked="0"/>
    </xf>
    <xf numFmtId="49" fontId="38" fillId="3" borderId="5" xfId="0" applyNumberFormat="1" applyFont="1" applyFill="1" applyBorder="1" applyAlignment="1" applyProtection="1">
      <alignment horizontal="center" vertical="top"/>
    </xf>
    <xf numFmtId="49" fontId="32" fillId="3" borderId="0" xfId="0" applyNumberFormat="1" applyFont="1" applyFill="1" applyBorder="1" applyAlignment="1" applyProtection="1">
      <alignment horizontal="center"/>
    </xf>
    <xf numFmtId="0" fontId="32" fillId="8" borderId="115" xfId="0" applyNumberFormat="1" applyFont="1" applyFill="1" applyBorder="1" applyAlignment="1" applyProtection="1">
      <alignment horizontal="left"/>
    </xf>
    <xf numFmtId="0" fontId="28" fillId="8" borderId="115" xfId="0" applyFont="1" applyFill="1" applyBorder="1" applyAlignment="1" applyProtection="1">
      <alignment horizontal="left"/>
    </xf>
    <xf numFmtId="49" fontId="32" fillId="8" borderId="115" xfId="0" applyNumberFormat="1" applyFont="1" applyFill="1" applyBorder="1" applyAlignment="1" applyProtection="1">
      <alignment horizontal="left" wrapText="1"/>
    </xf>
    <xf numFmtId="49" fontId="32" fillId="8" borderId="115" xfId="0" applyNumberFormat="1" applyFont="1" applyFill="1" applyBorder="1" applyAlignment="1"/>
    <xf numFmtId="166" fontId="32" fillId="8" borderId="115" xfId="0" applyNumberFormat="1" applyFont="1" applyFill="1" applyBorder="1" applyAlignment="1" applyProtection="1">
      <alignment horizontal="left"/>
    </xf>
    <xf numFmtId="166" fontId="32" fillId="8" borderId="115" xfId="0" applyNumberFormat="1" applyFont="1" applyFill="1" applyBorder="1" applyAlignment="1">
      <alignment horizontal="left"/>
    </xf>
    <xf numFmtId="0" fontId="31" fillId="3" borderId="0" xfId="0" applyFont="1" applyFill="1" applyAlignment="1" applyProtection="1">
      <alignment horizontal="center"/>
    </xf>
    <xf numFmtId="49" fontId="32" fillId="3" borderId="0" xfId="0" applyNumberFormat="1" applyFont="1" applyFill="1" applyBorder="1" applyAlignment="1">
      <alignment horizontal="left" wrapText="1"/>
    </xf>
    <xf numFmtId="49" fontId="32" fillId="8" borderId="2" xfId="0" applyNumberFormat="1" applyFont="1" applyFill="1" applyBorder="1" applyAlignment="1" applyProtection="1"/>
    <xf numFmtId="0" fontId="32" fillId="8" borderId="115" xfId="0" applyFont="1" applyFill="1" applyBorder="1" applyAlignment="1"/>
    <xf numFmtId="0" fontId="33" fillId="3" borderId="0" xfId="0" applyFont="1" applyFill="1" applyAlignment="1" applyProtection="1">
      <alignment horizontal="center"/>
    </xf>
    <xf numFmtId="49" fontId="32" fillId="8" borderId="2" xfId="0" applyNumberFormat="1" applyFont="1" applyFill="1" applyBorder="1" applyAlignment="1" applyProtection="1">
      <alignment horizontal="left"/>
    </xf>
    <xf numFmtId="0" fontId="32" fillId="8" borderId="115" xfId="0" applyFont="1" applyFill="1" applyBorder="1" applyAlignment="1" applyProtection="1">
      <alignment horizontal="left"/>
    </xf>
    <xf numFmtId="0" fontId="32" fillId="8" borderId="115" xfId="0" applyFont="1" applyFill="1" applyBorder="1" applyAlignment="1">
      <alignment horizontal="left"/>
    </xf>
    <xf numFmtId="49" fontId="32" fillId="3" borderId="115" xfId="0" quotePrefix="1" applyNumberFormat="1" applyFont="1" applyFill="1" applyBorder="1" applyAlignment="1" applyProtection="1">
      <alignment horizontal="left"/>
    </xf>
    <xf numFmtId="49" fontId="32" fillId="0" borderId="115" xfId="0" applyNumberFormat="1" applyFont="1" applyBorder="1" applyAlignment="1"/>
    <xf numFmtId="0" fontId="38" fillId="3" borderId="0" xfId="0" applyFont="1" applyFill="1" applyBorder="1" applyAlignment="1" applyProtection="1">
      <alignment horizontal="center"/>
    </xf>
    <xf numFmtId="0" fontId="32" fillId="3" borderId="115" xfId="0" applyFont="1" applyFill="1" applyBorder="1" applyAlignment="1" applyProtection="1">
      <alignment horizontal="left"/>
    </xf>
    <xf numFmtId="0" fontId="44" fillId="3" borderId="0" xfId="0" applyFont="1" applyFill="1" applyAlignment="1" applyProtection="1">
      <alignment horizontal="center"/>
    </xf>
    <xf numFmtId="0" fontId="38" fillId="3" borderId="0" xfId="0" quotePrefix="1" applyFont="1" applyFill="1" applyAlignment="1" applyProtection="1">
      <alignment horizontal="right"/>
    </xf>
    <xf numFmtId="0" fontId="38" fillId="3" borderId="0" xfId="0" applyFont="1" applyFill="1" applyBorder="1" applyAlignment="1" applyProtection="1">
      <alignment horizontal="left" wrapText="1"/>
    </xf>
    <xf numFmtId="0" fontId="39" fillId="3" borderId="0" xfId="0" quotePrefix="1" applyFont="1" applyFill="1" applyAlignment="1" applyProtection="1">
      <alignment horizontal="left"/>
    </xf>
    <xf numFmtId="0" fontId="17" fillId="3" borderId="13" xfId="6" applyFont="1" applyFill="1" applyBorder="1" applyAlignment="1">
      <alignment horizontal="left"/>
    </xf>
    <xf numFmtId="168" fontId="17" fillId="3" borderId="13" xfId="6" applyNumberFormat="1" applyFont="1" applyFill="1" applyBorder="1" applyAlignment="1">
      <alignment horizontal="left"/>
    </xf>
    <xf numFmtId="0" fontId="17" fillId="3" borderId="13" xfId="6" applyNumberFormat="1" applyFont="1" applyFill="1" applyBorder="1" applyAlignment="1">
      <alignment horizontal="left"/>
    </xf>
    <xf numFmtId="49" fontId="17" fillId="3" borderId="13" xfId="6" applyNumberFormat="1" applyFont="1" applyFill="1" applyBorder="1" applyAlignment="1">
      <alignment horizontal="left"/>
    </xf>
    <xf numFmtId="167" fontId="17" fillId="3" borderId="13" xfId="6" applyNumberFormat="1" applyFont="1" applyFill="1" applyBorder="1" applyAlignment="1">
      <alignment horizontal="left"/>
    </xf>
    <xf numFmtId="0" fontId="18" fillId="3" borderId="0" xfId="6" quotePrefix="1" applyFont="1" applyFill="1" applyBorder="1" applyAlignment="1">
      <alignment horizontal="left"/>
    </xf>
    <xf numFmtId="0" fontId="16" fillId="3" borderId="0" xfId="6" quotePrefix="1" applyFont="1" applyFill="1" applyAlignment="1" applyProtection="1">
      <alignment horizontal="center"/>
    </xf>
    <xf numFmtId="0" fontId="16" fillId="3" borderId="0" xfId="6" applyFont="1" applyFill="1" applyAlignment="1" applyProtection="1">
      <alignment horizontal="center"/>
    </xf>
    <xf numFmtId="0" fontId="18" fillId="3" borderId="0" xfId="6" applyFont="1" applyFill="1" applyBorder="1" applyAlignment="1">
      <alignment horizontal="left"/>
    </xf>
    <xf numFmtId="0" fontId="8" fillId="4" borderId="2" xfId="0" applyNumberFormat="1" applyFont="1" applyFill="1" applyBorder="1" applyAlignment="1">
      <alignment horizontal="center"/>
    </xf>
    <xf numFmtId="0" fontId="12" fillId="3" borderId="0" xfId="0" applyFont="1" applyFill="1" applyAlignment="1"/>
    <xf numFmtId="0" fontId="12" fillId="3" borderId="0" xfId="0" applyFont="1" applyFill="1" applyAlignment="1">
      <alignment horizontal="center"/>
    </xf>
    <xf numFmtId="0" fontId="12" fillId="3" borderId="0" xfId="0" quotePrefix="1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4" fillId="9" borderId="115" xfId="6" applyFont="1" applyFill="1" applyBorder="1" applyAlignment="1">
      <alignment horizontal="left"/>
    </xf>
    <xf numFmtId="0" fontId="9" fillId="3" borderId="0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8" fillId="2" borderId="41" xfId="0" quotePrefix="1" applyFont="1" applyFill="1" applyBorder="1" applyAlignment="1">
      <alignment horizontal="center"/>
    </xf>
    <xf numFmtId="0" fontId="8" fillId="2" borderId="4" xfId="0" quotePrefix="1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8" fillId="4" borderId="2" xfId="0" applyNumberFormat="1" applyFont="1" applyFill="1" applyBorder="1" applyAlignment="1" applyProtection="1">
      <alignment horizontal="center"/>
    </xf>
    <xf numFmtId="44" fontId="8" fillId="4" borderId="28" xfId="0" applyNumberFormat="1" applyFont="1" applyFill="1" applyBorder="1" applyAlignment="1" applyProtection="1">
      <alignment horizontal="right"/>
    </xf>
    <xf numFmtId="44" fontId="8" fillId="4" borderId="33" xfId="0" applyNumberFormat="1" applyFont="1" applyFill="1" applyBorder="1" applyAlignment="1" applyProtection="1">
      <alignment horizontal="right"/>
    </xf>
    <xf numFmtId="0" fontId="1" fillId="3" borderId="10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2" fillId="3" borderId="0" xfId="0" applyFont="1" applyFill="1" applyAlignment="1" applyProtection="1">
      <alignment horizontal="center"/>
    </xf>
    <xf numFmtId="0" fontId="12" fillId="3" borderId="0" xfId="0" quotePrefix="1" applyFont="1" applyFill="1" applyAlignment="1" applyProtection="1">
      <alignment horizontal="center"/>
    </xf>
    <xf numFmtId="0" fontId="27" fillId="3" borderId="0" xfId="0" applyFont="1" applyFill="1" applyAlignment="1" applyProtection="1">
      <alignment horizontal="center"/>
    </xf>
    <xf numFmtId="0" fontId="1" fillId="3" borderId="0" xfId="0" applyFont="1" applyFill="1" applyAlignment="1">
      <alignment horizontal="center"/>
    </xf>
    <xf numFmtId="0" fontId="9" fillId="3" borderId="5" xfId="0" applyFont="1" applyFill="1" applyBorder="1" applyAlignment="1" applyProtection="1">
      <alignment horizontal="center"/>
    </xf>
    <xf numFmtId="0" fontId="11" fillId="3" borderId="0" xfId="0" applyFont="1" applyFill="1" applyAlignment="1" applyProtection="1">
      <alignment horizontal="center"/>
    </xf>
    <xf numFmtId="0" fontId="11" fillId="3" borderId="4" xfId="0" applyFont="1" applyFill="1" applyBorder="1" applyAlignment="1" applyProtection="1">
      <alignment horizontal="center"/>
    </xf>
    <xf numFmtId="0" fontId="1" fillId="3" borderId="37" xfId="0" applyFont="1" applyFill="1" applyBorder="1" applyAlignment="1" applyProtection="1">
      <alignment horizontal="center"/>
    </xf>
    <xf numFmtId="0" fontId="1" fillId="3" borderId="15" xfId="0" applyFont="1" applyFill="1" applyBorder="1" applyAlignment="1" applyProtection="1">
      <alignment horizontal="center"/>
    </xf>
    <xf numFmtId="0" fontId="1" fillId="3" borderId="11" xfId="0" applyFont="1" applyFill="1" applyBorder="1" applyAlignment="1" applyProtection="1">
      <alignment horizontal="center"/>
    </xf>
    <xf numFmtId="0" fontId="9" fillId="3" borderId="10" xfId="0" applyFont="1" applyFill="1" applyBorder="1" applyAlignment="1" applyProtection="1">
      <alignment horizontal="left"/>
    </xf>
    <xf numFmtId="0" fontId="9" fillId="3" borderId="11" xfId="0" applyFont="1" applyFill="1" applyBorder="1" applyAlignment="1" applyProtection="1">
      <alignment horizontal="left"/>
    </xf>
    <xf numFmtId="0" fontId="9" fillId="3" borderId="38" xfId="0" applyFont="1" applyFill="1" applyBorder="1" applyAlignment="1" applyProtection="1">
      <alignment horizontal="left"/>
    </xf>
    <xf numFmtId="0" fontId="9" fillId="3" borderId="17" xfId="0" applyFont="1" applyFill="1" applyBorder="1" applyAlignment="1" applyProtection="1">
      <alignment horizontal="left"/>
    </xf>
    <xf numFmtId="0" fontId="9" fillId="3" borderId="10" xfId="0" applyFont="1" applyFill="1" applyBorder="1" applyAlignment="1" applyProtection="1">
      <alignment horizontal="left" wrapText="1"/>
    </xf>
    <xf numFmtId="0" fontId="9" fillId="3" borderId="11" xfId="0" applyFont="1" applyFill="1" applyBorder="1" applyAlignment="1" applyProtection="1">
      <alignment horizontal="left" wrapText="1"/>
    </xf>
    <xf numFmtId="0" fontId="1" fillId="3" borderId="10" xfId="0" applyFont="1" applyFill="1" applyBorder="1" applyAlignment="1" applyProtection="1">
      <alignment horizontal="left"/>
    </xf>
    <xf numFmtId="0" fontId="1" fillId="3" borderId="11" xfId="0" applyFont="1" applyFill="1" applyBorder="1" applyAlignment="1" applyProtection="1">
      <alignment horizontal="left"/>
    </xf>
    <xf numFmtId="0" fontId="1" fillId="3" borderId="25" xfId="0" applyFont="1" applyFill="1" applyBorder="1" applyAlignment="1" applyProtection="1">
      <alignment horizontal="left"/>
    </xf>
    <xf numFmtId="0" fontId="1" fillId="3" borderId="37" xfId="0" applyFont="1" applyFill="1" applyBorder="1" applyAlignment="1" applyProtection="1">
      <alignment horizontal="left"/>
    </xf>
    <xf numFmtId="0" fontId="1" fillId="3" borderId="92" xfId="0" applyFont="1" applyFill="1" applyBorder="1" applyAlignment="1" applyProtection="1">
      <alignment horizontal="left"/>
    </xf>
    <xf numFmtId="0" fontId="1" fillId="3" borderId="15" xfId="0" applyFont="1" applyFill="1" applyBorder="1" applyAlignment="1" applyProtection="1">
      <alignment horizontal="left"/>
    </xf>
    <xf numFmtId="0" fontId="11" fillId="5" borderId="10" xfId="0" applyFont="1" applyFill="1" applyBorder="1" applyAlignment="1" applyProtection="1">
      <alignment horizontal="center"/>
    </xf>
    <xf numFmtId="0" fontId="11" fillId="5" borderId="11" xfId="0" applyFont="1" applyFill="1" applyBorder="1" applyAlignment="1" applyProtection="1">
      <alignment horizontal="center"/>
    </xf>
    <xf numFmtId="0" fontId="11" fillId="5" borderId="25" xfId="0" applyFont="1" applyFill="1" applyBorder="1" applyAlignment="1" applyProtection="1">
      <alignment horizontal="center"/>
    </xf>
    <xf numFmtId="0" fontId="9" fillId="5" borderId="10" xfId="0" applyFont="1" applyFill="1" applyBorder="1" applyAlignment="1" applyProtection="1">
      <alignment horizontal="center"/>
    </xf>
    <xf numFmtId="0" fontId="9" fillId="5" borderId="11" xfId="0" applyFont="1" applyFill="1" applyBorder="1" applyAlignment="1" applyProtection="1">
      <alignment horizontal="center"/>
    </xf>
    <xf numFmtId="0" fontId="9" fillId="5" borderId="25" xfId="0" applyFont="1" applyFill="1" applyBorder="1" applyAlignment="1" applyProtection="1">
      <alignment horizontal="center"/>
    </xf>
    <xf numFmtId="0" fontId="8" fillId="5" borderId="41" xfId="0" applyFont="1" applyFill="1" applyBorder="1" applyAlignment="1" applyProtection="1">
      <alignment horizontal="center"/>
    </xf>
    <xf numFmtId="0" fontId="8" fillId="5" borderId="0" xfId="0" applyFont="1" applyFill="1" applyAlignment="1" applyProtection="1">
      <alignment horizontal="center"/>
    </xf>
    <xf numFmtId="0" fontId="8" fillId="5" borderId="4" xfId="0" applyFont="1" applyFill="1" applyBorder="1" applyAlignment="1" applyProtection="1">
      <alignment horizontal="center"/>
    </xf>
    <xf numFmtId="0" fontId="8" fillId="5" borderId="43" xfId="0" applyFont="1" applyFill="1" applyBorder="1" applyAlignment="1" applyProtection="1">
      <alignment horizontal="center"/>
    </xf>
    <xf numFmtId="0" fontId="8" fillId="5" borderId="40" xfId="0" applyFont="1" applyFill="1" applyBorder="1" applyAlignment="1" applyProtection="1">
      <alignment horizontal="center"/>
    </xf>
    <xf numFmtId="0" fontId="8" fillId="5" borderId="44" xfId="0" applyFont="1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center"/>
    </xf>
    <xf numFmtId="49" fontId="8" fillId="4" borderId="2" xfId="0" applyNumberFormat="1" applyFont="1" applyFill="1" applyBorder="1" applyAlignment="1" applyProtection="1">
      <alignment horizontal="center"/>
    </xf>
    <xf numFmtId="0" fontId="11" fillId="3" borderId="0" xfId="0" applyFont="1" applyFill="1" applyAlignment="1" applyProtection="1">
      <alignment horizontal="center" wrapText="1"/>
    </xf>
    <xf numFmtId="0" fontId="11" fillId="3" borderId="39" xfId="0" applyFont="1" applyFill="1" applyBorder="1" applyAlignment="1" applyProtection="1">
      <alignment horizontal="center"/>
    </xf>
    <xf numFmtId="0" fontId="30" fillId="3" borderId="0" xfId="0" applyFont="1" applyFill="1" applyBorder="1" applyAlignment="1">
      <alignment horizontal="center"/>
    </xf>
    <xf numFmtId="0" fontId="9" fillId="3" borderId="91" xfId="0" applyFont="1" applyFill="1" applyBorder="1" applyAlignment="1" applyProtection="1">
      <alignment horizontal="left" vertical="center"/>
    </xf>
    <xf numFmtId="0" fontId="9" fillId="3" borderId="92" xfId="0" applyFont="1" applyFill="1" applyBorder="1" applyAlignment="1" applyProtection="1">
      <alignment horizontal="left" vertical="center"/>
    </xf>
    <xf numFmtId="0" fontId="9" fillId="3" borderId="15" xfId="0" applyFont="1" applyFill="1" applyBorder="1" applyAlignment="1" applyProtection="1">
      <alignment horizontal="left" vertical="center"/>
    </xf>
    <xf numFmtId="10" fontId="8" fillId="4" borderId="28" xfId="0" applyNumberFormat="1" applyFont="1" applyFill="1" applyBorder="1" applyAlignment="1" applyProtection="1">
      <alignment horizontal="center" vertical="center"/>
    </xf>
    <xf numFmtId="10" fontId="8" fillId="4" borderId="33" xfId="0" applyNumberFormat="1" applyFont="1" applyFill="1" applyBorder="1" applyAlignment="1" applyProtection="1">
      <alignment horizontal="center" vertical="center"/>
    </xf>
    <xf numFmtId="0" fontId="25" fillId="3" borderId="0" xfId="0" applyFont="1" applyFill="1" applyAlignment="1" applyProtection="1">
      <alignment horizontal="center"/>
    </xf>
    <xf numFmtId="0" fontId="25" fillId="3" borderId="0" xfId="0" quotePrefix="1" applyFont="1" applyFill="1" applyAlignment="1" applyProtection="1">
      <alignment horizontal="center"/>
    </xf>
    <xf numFmtId="0" fontId="9" fillId="5" borderId="109" xfId="0" applyFont="1" applyFill="1" applyBorder="1" applyAlignment="1" applyProtection="1">
      <alignment horizontal="right"/>
    </xf>
    <xf numFmtId="0" fontId="9" fillId="5" borderId="110" xfId="0" applyFont="1" applyFill="1" applyBorder="1" applyAlignment="1" applyProtection="1">
      <alignment horizontal="right"/>
    </xf>
    <xf numFmtId="0" fontId="8" fillId="5" borderId="89" xfId="0" applyFont="1" applyFill="1" applyBorder="1" applyAlignment="1" applyProtection="1">
      <alignment horizontal="left" vertical="center" wrapText="1"/>
    </xf>
    <xf numFmtId="0" fontId="8" fillId="5" borderId="40" xfId="0" applyFont="1" applyFill="1" applyBorder="1" applyAlignment="1" applyProtection="1">
      <alignment horizontal="left" vertical="center" wrapText="1"/>
    </xf>
    <xf numFmtId="0" fontId="8" fillId="5" borderId="102" xfId="0" applyFont="1" applyFill="1" applyBorder="1" applyAlignment="1" applyProtection="1">
      <alignment horizontal="left" vertical="center" wrapText="1"/>
    </xf>
    <xf numFmtId="0" fontId="9" fillId="3" borderId="19" xfId="0" applyFont="1" applyFill="1" applyBorder="1" applyAlignment="1" applyProtection="1">
      <alignment horizontal="left" vertical="center"/>
    </xf>
    <xf numFmtId="0" fontId="9" fillId="3" borderId="11" xfId="0" applyFont="1" applyFill="1" applyBorder="1" applyAlignment="1" applyProtection="1">
      <alignment horizontal="left" vertical="center"/>
    </xf>
    <xf numFmtId="0" fontId="9" fillId="3" borderId="25" xfId="0" applyFont="1" applyFill="1" applyBorder="1" applyAlignment="1" applyProtection="1">
      <alignment horizontal="left" vertical="center"/>
    </xf>
    <xf numFmtId="0" fontId="9" fillId="3" borderId="103" xfId="0" applyFont="1" applyFill="1" applyBorder="1" applyAlignment="1" applyProtection="1">
      <alignment horizontal="left" vertical="center"/>
    </xf>
    <xf numFmtId="0" fontId="9" fillId="3" borderId="104" xfId="0" applyFont="1" applyFill="1" applyBorder="1" applyAlignment="1" applyProtection="1">
      <alignment horizontal="left" vertical="center"/>
    </xf>
    <xf numFmtId="0" fontId="9" fillId="3" borderId="105" xfId="0" applyFont="1" applyFill="1" applyBorder="1" applyAlignment="1" applyProtection="1">
      <alignment horizontal="left" vertical="center"/>
    </xf>
    <xf numFmtId="10" fontId="8" fillId="4" borderId="28" xfId="7" applyNumberFormat="1" applyFont="1" applyFill="1" applyBorder="1" applyAlignment="1" applyProtection="1">
      <alignment horizontal="center" vertical="center"/>
    </xf>
    <xf numFmtId="10" fontId="8" fillId="4" borderId="33" xfId="7" applyNumberFormat="1" applyFont="1" applyFill="1" applyBorder="1" applyAlignment="1" applyProtection="1">
      <alignment horizontal="center" vertical="center"/>
    </xf>
    <xf numFmtId="0" fontId="9" fillId="3" borderId="41" xfId="0" applyFont="1" applyFill="1" applyBorder="1" applyAlignment="1" applyProtection="1">
      <alignment horizontal="left"/>
    </xf>
    <xf numFmtId="0" fontId="9" fillId="3" borderId="9" xfId="0" applyFont="1" applyFill="1" applyBorder="1" applyAlignment="1" applyProtection="1">
      <alignment horizontal="left"/>
    </xf>
    <xf numFmtId="0" fontId="8" fillId="5" borderId="10" xfId="0" applyFont="1" applyFill="1" applyBorder="1" applyAlignment="1" applyProtection="1">
      <alignment horizontal="center"/>
    </xf>
    <xf numFmtId="0" fontId="8" fillId="5" borderId="11" xfId="0" applyFont="1" applyFill="1" applyBorder="1" applyAlignment="1" applyProtection="1">
      <alignment horizontal="center"/>
    </xf>
    <xf numFmtId="0" fontId="8" fillId="5" borderId="16" xfId="0" applyFont="1" applyFill="1" applyBorder="1" applyAlignment="1" applyProtection="1">
      <alignment horizontal="center"/>
    </xf>
    <xf numFmtId="0" fontId="11" fillId="6" borderId="106" xfId="0" applyFont="1" applyFill="1" applyBorder="1" applyAlignment="1" applyProtection="1">
      <alignment horizontal="center"/>
    </xf>
    <xf numFmtId="0" fontId="11" fillId="6" borderId="3" xfId="0" applyFont="1" applyFill="1" applyBorder="1" applyAlignment="1" applyProtection="1">
      <alignment horizontal="center"/>
    </xf>
    <xf numFmtId="0" fontId="11" fillId="6" borderId="107" xfId="0" applyFont="1" applyFill="1" applyBorder="1" applyAlignment="1" applyProtection="1">
      <alignment horizontal="center"/>
    </xf>
  </cellXfs>
  <cellStyles count="8">
    <cellStyle name="Comma" xfId="1" builtinId="3"/>
    <cellStyle name="Currency" xfId="2" builtinId="4"/>
    <cellStyle name="Hyperlink" xfId="3" builtinId="8"/>
    <cellStyle name="Normal" xfId="0" builtinId="0"/>
    <cellStyle name="Normal 2" xfId="4" xr:uid="{00000000-0005-0000-0000-000004000000}"/>
    <cellStyle name="Normal 3" xfId="5" xr:uid="{00000000-0005-0000-0000-000005000000}"/>
    <cellStyle name="Normal_CARE certification_FY 09-10 2" xfId="6" xr:uid="{00000000-0005-0000-0000-000006000000}"/>
    <cellStyle name="Percent" xfId="7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48</xdr:row>
      <xdr:rowOff>238125</xdr:rowOff>
    </xdr:from>
    <xdr:to>
      <xdr:col>3</xdr:col>
      <xdr:colOff>19050</xdr:colOff>
      <xdr:row>48</xdr:row>
      <xdr:rowOff>238125</xdr:rowOff>
    </xdr:to>
    <xdr:cxnSp macro="">
      <xdr:nvCxnSpPr>
        <xdr:cNvPr id="6617" name="Straight Arrow Connector 3">
          <a:extLst>
            <a:ext uri="{FF2B5EF4-FFF2-40B4-BE49-F238E27FC236}">
              <a16:creationId xmlns:a16="http://schemas.microsoft.com/office/drawing/2014/main" id="{035BB923-AD1B-4294-8E69-47F989D3C7C6}"/>
            </a:ext>
          </a:extLst>
        </xdr:cNvPr>
        <xdr:cNvCxnSpPr>
          <a:cxnSpLocks noChangeShapeType="1"/>
        </xdr:cNvCxnSpPr>
      </xdr:nvCxnSpPr>
      <xdr:spPr bwMode="auto">
        <a:xfrm>
          <a:off x="1981200" y="10810875"/>
          <a:ext cx="54292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0</xdr:colOff>
      <xdr:row>48</xdr:row>
      <xdr:rowOff>295275</xdr:rowOff>
    </xdr:from>
    <xdr:to>
      <xdr:col>2</xdr:col>
      <xdr:colOff>1133475</xdr:colOff>
      <xdr:row>51</xdr:row>
      <xdr:rowOff>295275</xdr:rowOff>
    </xdr:to>
    <xdr:cxnSp macro="">
      <xdr:nvCxnSpPr>
        <xdr:cNvPr id="6618" name="Straight Arrow Connector 5">
          <a:extLst>
            <a:ext uri="{FF2B5EF4-FFF2-40B4-BE49-F238E27FC236}">
              <a16:creationId xmlns:a16="http://schemas.microsoft.com/office/drawing/2014/main" id="{365311CA-CEB2-4431-8D89-12435756BA1A}"/>
            </a:ext>
          </a:extLst>
        </xdr:cNvPr>
        <xdr:cNvCxnSpPr>
          <a:cxnSpLocks noChangeShapeType="1"/>
        </xdr:cNvCxnSpPr>
      </xdr:nvCxnSpPr>
      <xdr:spPr bwMode="auto">
        <a:xfrm flipV="1">
          <a:off x="1962150" y="10858500"/>
          <a:ext cx="542925" cy="8572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48</xdr:row>
      <xdr:rowOff>238125</xdr:rowOff>
    </xdr:from>
    <xdr:to>
      <xdr:col>6</xdr:col>
      <xdr:colOff>9525</xdr:colOff>
      <xdr:row>48</xdr:row>
      <xdr:rowOff>238125</xdr:rowOff>
    </xdr:to>
    <xdr:cxnSp macro="">
      <xdr:nvCxnSpPr>
        <xdr:cNvPr id="6619" name="Straight Arrow Connector 7">
          <a:extLst>
            <a:ext uri="{FF2B5EF4-FFF2-40B4-BE49-F238E27FC236}">
              <a16:creationId xmlns:a16="http://schemas.microsoft.com/office/drawing/2014/main" id="{F895986F-8389-403A-A793-443AE152FAAD}"/>
            </a:ext>
          </a:extLst>
        </xdr:cNvPr>
        <xdr:cNvCxnSpPr>
          <a:cxnSpLocks noChangeShapeType="1"/>
        </xdr:cNvCxnSpPr>
      </xdr:nvCxnSpPr>
      <xdr:spPr bwMode="auto">
        <a:xfrm>
          <a:off x="3686175" y="10810875"/>
          <a:ext cx="110490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38100</xdr:colOff>
      <xdr:row>48</xdr:row>
      <xdr:rowOff>266700</xdr:rowOff>
    </xdr:from>
    <xdr:to>
      <xdr:col>5</xdr:col>
      <xdr:colOff>123825</xdr:colOff>
      <xdr:row>51</xdr:row>
      <xdr:rowOff>190500</xdr:rowOff>
    </xdr:to>
    <xdr:cxnSp macro="">
      <xdr:nvCxnSpPr>
        <xdr:cNvPr id="6620" name="Straight Arrow Connector 9">
          <a:extLst>
            <a:ext uri="{FF2B5EF4-FFF2-40B4-BE49-F238E27FC236}">
              <a16:creationId xmlns:a16="http://schemas.microsoft.com/office/drawing/2014/main" id="{B1FB06BE-94E9-4B2B-B294-6BAE37F924E7}"/>
            </a:ext>
          </a:extLst>
        </xdr:cNvPr>
        <xdr:cNvCxnSpPr>
          <a:cxnSpLocks noChangeShapeType="1"/>
        </xdr:cNvCxnSpPr>
      </xdr:nvCxnSpPr>
      <xdr:spPr bwMode="auto">
        <a:xfrm flipV="1">
          <a:off x="3714750" y="10839450"/>
          <a:ext cx="1066800" cy="7810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0</xdr:colOff>
      <xdr:row>48</xdr:row>
      <xdr:rowOff>190500</xdr:rowOff>
    </xdr:from>
    <xdr:to>
      <xdr:col>10</xdr:col>
      <xdr:colOff>9525</xdr:colOff>
      <xdr:row>49</xdr:row>
      <xdr:rowOff>190500</xdr:rowOff>
    </xdr:to>
    <xdr:cxnSp macro="">
      <xdr:nvCxnSpPr>
        <xdr:cNvPr id="6621" name="Straight Arrow Connector 13">
          <a:extLst>
            <a:ext uri="{FF2B5EF4-FFF2-40B4-BE49-F238E27FC236}">
              <a16:creationId xmlns:a16="http://schemas.microsoft.com/office/drawing/2014/main" id="{E8CDC02E-40C6-4491-85CC-E50A87F007EA}"/>
            </a:ext>
          </a:extLst>
        </xdr:cNvPr>
        <xdr:cNvCxnSpPr>
          <a:cxnSpLocks noChangeShapeType="1"/>
        </xdr:cNvCxnSpPr>
      </xdr:nvCxnSpPr>
      <xdr:spPr bwMode="auto">
        <a:xfrm>
          <a:off x="5876925" y="10763250"/>
          <a:ext cx="1390650" cy="2857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28575</xdr:colOff>
      <xdr:row>49</xdr:row>
      <xdr:rowOff>228600</xdr:rowOff>
    </xdr:from>
    <xdr:to>
      <xdr:col>10</xdr:col>
      <xdr:colOff>0</xdr:colOff>
      <xdr:row>51</xdr:row>
      <xdr:rowOff>295275</xdr:rowOff>
    </xdr:to>
    <xdr:cxnSp macro="">
      <xdr:nvCxnSpPr>
        <xdr:cNvPr id="6622" name="Straight Arrow Connector 15">
          <a:extLst>
            <a:ext uri="{FF2B5EF4-FFF2-40B4-BE49-F238E27FC236}">
              <a16:creationId xmlns:a16="http://schemas.microsoft.com/office/drawing/2014/main" id="{64084528-805D-4A0F-B28C-C91DC7E73C34}"/>
            </a:ext>
          </a:extLst>
        </xdr:cNvPr>
        <xdr:cNvCxnSpPr>
          <a:cxnSpLocks noChangeShapeType="1"/>
        </xdr:cNvCxnSpPr>
      </xdr:nvCxnSpPr>
      <xdr:spPr bwMode="auto">
        <a:xfrm flipV="1">
          <a:off x="5905500" y="11087100"/>
          <a:ext cx="1352550" cy="6286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15</xdr:row>
      <xdr:rowOff>0</xdr:rowOff>
    </xdr:from>
    <xdr:to>
      <xdr:col>3</xdr:col>
      <xdr:colOff>114300</xdr:colOff>
      <xdr:row>15</xdr:row>
      <xdr:rowOff>0</xdr:rowOff>
    </xdr:to>
    <xdr:sp macro="" textlink="">
      <xdr:nvSpPr>
        <xdr:cNvPr id="8637" name="Line 1">
          <a:extLst>
            <a:ext uri="{FF2B5EF4-FFF2-40B4-BE49-F238E27FC236}">
              <a16:creationId xmlns:a16="http://schemas.microsoft.com/office/drawing/2014/main" id="{8E30334B-E115-4B96-8AE2-26692FAD8B9F}"/>
            </a:ext>
          </a:extLst>
        </xdr:cNvPr>
        <xdr:cNvSpPr>
          <a:spLocks noChangeShapeType="1"/>
        </xdr:cNvSpPr>
      </xdr:nvSpPr>
      <xdr:spPr bwMode="auto">
        <a:xfrm flipV="1">
          <a:off x="3733800" y="2390775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ublichealth.lacounty.gov/sapc/costreport/FY1819/NonDMC/NonDMCCostReportForms/ADP%20-%20Non-ODF(DCR%20&amp;%20Residential)_FY%2009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are Certification"/>
      <sheetName val="schedule P1"/>
      <sheetName val="schedule P1 (2)"/>
      <sheetName val="schedule P2"/>
      <sheetName val="schedule P2 (2)"/>
      <sheetName val="schedule P2 (3)"/>
      <sheetName val="schedule P3"/>
      <sheetName val="schedule P4"/>
      <sheetName val="schedule P4 (2)"/>
      <sheetName val="schedule P5"/>
      <sheetName val="instruction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/>
  <dimension ref="A1:V74"/>
  <sheetViews>
    <sheetView tabSelected="1" defaultGridColor="0" colorId="22" zoomScale="80" zoomScaleNormal="80" zoomScaleSheetLayoutView="80" workbookViewId="0">
      <selection activeCell="G11" sqref="G11"/>
    </sheetView>
  </sheetViews>
  <sheetFormatPr defaultColWidth="7.140625" defaultRowHeight="13.8" x14ac:dyDescent="0.25"/>
  <cols>
    <col min="1" max="1" width="17.42578125" style="150" customWidth="1"/>
    <col min="2" max="2" width="23.85546875" style="150" customWidth="1"/>
    <col min="3" max="3" width="11.42578125" style="150" customWidth="1"/>
    <col min="4" max="4" width="24.5703125" style="150" customWidth="1"/>
    <col min="5" max="5" width="23.85546875" style="150" customWidth="1"/>
    <col min="6" max="6" width="4" style="150" customWidth="1"/>
    <col min="7" max="7" width="27.85546875" style="150" customWidth="1"/>
    <col min="8" max="8" width="4" style="150" customWidth="1"/>
    <col min="9" max="9" width="22.85546875" style="150" customWidth="1"/>
    <col min="10" max="10" width="2.85546875" style="150" customWidth="1"/>
    <col min="11" max="11" width="23" style="150" customWidth="1"/>
    <col min="12" max="12" width="5.140625" style="150" customWidth="1"/>
    <col min="13" max="13" width="29.5703125" style="150" customWidth="1"/>
    <col min="14" max="16" width="7.140625" style="150"/>
    <col min="17" max="17" width="7.140625" style="150" customWidth="1"/>
    <col min="18" max="18" width="27.85546875" style="150" hidden="1" customWidth="1"/>
    <col min="19" max="19" width="5.85546875" style="150" hidden="1" customWidth="1"/>
    <col min="20" max="20" width="7.140625" style="150" hidden="1" customWidth="1"/>
    <col min="21" max="16384" width="7.140625" style="150"/>
  </cols>
  <sheetData>
    <row r="1" spans="1:21" ht="14.25" customHeight="1" x14ac:dyDescent="0.25">
      <c r="A1" s="610" t="s">
        <v>199</v>
      </c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Q1" s="151"/>
      <c r="R1" s="152" t="s">
        <v>424</v>
      </c>
      <c r="S1" s="152" t="s">
        <v>291</v>
      </c>
    </row>
    <row r="2" spans="1:21" x14ac:dyDescent="0.25">
      <c r="A2" s="610" t="s">
        <v>252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Q2" s="151"/>
      <c r="R2" s="152" t="s">
        <v>425</v>
      </c>
      <c r="S2" s="152" t="s">
        <v>394</v>
      </c>
    </row>
    <row r="3" spans="1:21" x14ac:dyDescent="0.25">
      <c r="A3" s="610" t="s">
        <v>0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Q3" s="153"/>
      <c r="R3" s="152" t="s">
        <v>426</v>
      </c>
      <c r="S3" s="152" t="s">
        <v>352</v>
      </c>
    </row>
    <row r="4" spans="1:21" x14ac:dyDescent="0.25">
      <c r="A4" s="610" t="s">
        <v>432</v>
      </c>
      <c r="B4" s="610"/>
      <c r="C4" s="610"/>
      <c r="D4" s="610"/>
      <c r="E4" s="610"/>
      <c r="F4" s="610"/>
      <c r="G4" s="610"/>
      <c r="H4" s="610"/>
      <c r="I4" s="610"/>
      <c r="J4" s="610"/>
      <c r="K4" s="610"/>
      <c r="L4" s="610"/>
      <c r="M4" s="610"/>
      <c r="Q4" s="153"/>
      <c r="R4" s="152" t="s">
        <v>422</v>
      </c>
      <c r="S4" s="152" t="s">
        <v>353</v>
      </c>
    </row>
    <row r="5" spans="1:21" x14ac:dyDescent="0.25">
      <c r="A5" s="614" t="s">
        <v>1</v>
      </c>
      <c r="B5" s="614"/>
      <c r="C5" s="614"/>
      <c r="D5" s="614"/>
      <c r="E5" s="614"/>
      <c r="F5" s="614"/>
      <c r="G5" s="614"/>
      <c r="H5" s="614"/>
      <c r="I5" s="614"/>
      <c r="J5" s="614"/>
      <c r="K5" s="614"/>
      <c r="L5" s="614"/>
      <c r="M5" s="614"/>
      <c r="R5" s="152" t="s">
        <v>428</v>
      </c>
      <c r="S5" s="152" t="s">
        <v>354</v>
      </c>
    </row>
    <row r="6" spans="1:21" ht="13.5" customHeight="1" x14ac:dyDescent="0.25">
      <c r="A6" s="600" t="s">
        <v>2</v>
      </c>
      <c r="B6" s="600"/>
      <c r="C6" s="600"/>
      <c r="D6" s="600"/>
      <c r="E6" s="600"/>
      <c r="F6" s="600"/>
      <c r="G6" s="600"/>
      <c r="H6" s="600"/>
      <c r="I6" s="600"/>
      <c r="J6" s="600"/>
      <c r="K6" s="600"/>
      <c r="L6" s="600"/>
      <c r="M6" s="600"/>
      <c r="Q6" s="154"/>
      <c r="R6" s="152" t="s">
        <v>430</v>
      </c>
      <c r="S6" s="152" t="s">
        <v>355</v>
      </c>
    </row>
    <row r="7" spans="1:21" ht="15.75" customHeight="1" x14ac:dyDescent="0.25">
      <c r="A7" s="610" t="s">
        <v>545</v>
      </c>
      <c r="B7" s="610"/>
      <c r="C7" s="610"/>
      <c r="D7" s="610"/>
      <c r="E7" s="610"/>
      <c r="F7" s="610"/>
      <c r="G7" s="610"/>
      <c r="H7" s="610"/>
      <c r="I7" s="610"/>
      <c r="J7" s="610"/>
      <c r="K7" s="610"/>
      <c r="L7" s="610"/>
      <c r="M7" s="610"/>
      <c r="Q7" s="151"/>
      <c r="R7" s="152" t="s">
        <v>429</v>
      </c>
      <c r="S7" s="152" t="s">
        <v>415</v>
      </c>
      <c r="T7" s="155"/>
    </row>
    <row r="8" spans="1:21" ht="17.100000000000001" customHeight="1" x14ac:dyDescent="0.25">
      <c r="A8" s="156"/>
      <c r="B8" s="157"/>
      <c r="L8" s="158" t="s">
        <v>4</v>
      </c>
      <c r="M8" s="157"/>
      <c r="Q8" s="151"/>
      <c r="R8" s="152" t="s">
        <v>423</v>
      </c>
      <c r="S8" s="152" t="s">
        <v>369</v>
      </c>
    </row>
    <row r="9" spans="1:21" ht="18.899999999999999" customHeight="1" x14ac:dyDescent="0.25">
      <c r="A9" s="159" t="s">
        <v>285</v>
      </c>
      <c r="B9" s="160"/>
      <c r="C9" s="618" t="s">
        <v>433</v>
      </c>
      <c r="D9" s="619"/>
      <c r="E9" s="619"/>
      <c r="L9" s="161" t="s">
        <v>3</v>
      </c>
      <c r="M9" s="157"/>
      <c r="Q9" s="151"/>
      <c r="S9" s="152" t="s">
        <v>427</v>
      </c>
    </row>
    <row r="10" spans="1:21" ht="18.899999999999999" customHeight="1" x14ac:dyDescent="0.25">
      <c r="A10" s="159" t="s">
        <v>281</v>
      </c>
      <c r="B10" s="162"/>
      <c r="C10" s="616"/>
      <c r="D10" s="617"/>
      <c r="E10" s="617"/>
      <c r="F10" s="164"/>
      <c r="G10" s="165"/>
      <c r="H10" s="165"/>
      <c r="I10" s="165"/>
      <c r="J10" s="165"/>
      <c r="K10" s="165"/>
      <c r="L10" s="583"/>
      <c r="M10" s="156" t="s">
        <v>5</v>
      </c>
      <c r="Q10" s="151"/>
      <c r="S10" s="152" t="s">
        <v>292</v>
      </c>
    </row>
    <row r="11" spans="1:21" ht="18.899999999999999" customHeight="1" x14ac:dyDescent="0.25">
      <c r="A11" s="159" t="s">
        <v>282</v>
      </c>
      <c r="C11" s="608"/>
      <c r="D11" s="609"/>
      <c r="E11" s="609"/>
      <c r="F11" s="164"/>
      <c r="G11" s="165"/>
      <c r="H11" s="165"/>
      <c r="I11" s="165"/>
      <c r="J11" s="165"/>
      <c r="K11" s="165"/>
      <c r="L11" s="583"/>
      <c r="M11" s="156" t="s">
        <v>6</v>
      </c>
      <c r="Q11" s="151"/>
      <c r="S11" s="152" t="s">
        <v>357</v>
      </c>
    </row>
    <row r="12" spans="1:21" ht="18.899999999999999" customHeight="1" x14ac:dyDescent="0.25">
      <c r="A12" s="159" t="s">
        <v>283</v>
      </c>
      <c r="B12" s="162"/>
      <c r="C12" s="608"/>
      <c r="D12" s="609"/>
      <c r="E12" s="609"/>
      <c r="F12" s="164"/>
      <c r="G12" s="165"/>
      <c r="H12" s="165"/>
      <c r="I12" s="165"/>
      <c r="J12" s="165"/>
      <c r="K12" s="165"/>
      <c r="L12" s="157"/>
      <c r="M12" s="157"/>
      <c r="P12" s="166"/>
      <c r="Q12" s="153"/>
      <c r="S12" s="152" t="s">
        <v>356</v>
      </c>
    </row>
    <row r="13" spans="1:21" ht="18.899999999999999" customHeight="1" x14ac:dyDescent="0.25">
      <c r="A13" s="159" t="s">
        <v>284</v>
      </c>
      <c r="B13" s="160"/>
      <c r="C13" s="608"/>
      <c r="D13" s="609"/>
      <c r="E13" s="609"/>
      <c r="F13" s="167"/>
      <c r="G13" s="165"/>
      <c r="H13" s="165"/>
      <c r="I13" s="165"/>
      <c r="J13" s="165"/>
      <c r="K13" s="165"/>
      <c r="L13" s="165"/>
      <c r="M13" s="165"/>
      <c r="Q13" s="153"/>
      <c r="S13" s="152" t="s">
        <v>293</v>
      </c>
    </row>
    <row r="14" spans="1:21" s="170" customFormat="1" ht="18.899999999999999" customHeight="1" x14ac:dyDescent="0.25">
      <c r="A14" s="168" t="s">
        <v>7</v>
      </c>
      <c r="B14" s="169"/>
      <c r="C14" s="605"/>
      <c r="D14" s="605"/>
      <c r="E14" s="605"/>
      <c r="F14" s="605"/>
      <c r="G14" s="605"/>
      <c r="H14" s="605"/>
      <c r="I14" s="235" t="s">
        <v>434</v>
      </c>
      <c r="J14" s="612"/>
      <c r="K14" s="613"/>
      <c r="L14" s="612"/>
      <c r="M14" s="613"/>
      <c r="Q14" s="153"/>
      <c r="S14" s="152" t="s">
        <v>358</v>
      </c>
      <c r="T14" s="150"/>
      <c r="U14" s="150"/>
    </row>
    <row r="15" spans="1:21" s="170" customFormat="1" ht="18.899999999999999" customHeight="1" x14ac:dyDescent="0.25">
      <c r="A15" s="171" t="s">
        <v>195</v>
      </c>
      <c r="B15" s="171"/>
      <c r="C15" s="606"/>
      <c r="D15" s="606"/>
      <c r="E15" s="606"/>
      <c r="F15" s="606"/>
      <c r="G15" s="606"/>
      <c r="H15" s="607"/>
      <c r="I15" s="607"/>
      <c r="J15" s="607"/>
      <c r="K15" s="611"/>
      <c r="L15" s="611"/>
      <c r="M15" s="611"/>
      <c r="Q15" s="153"/>
      <c r="S15" s="152" t="s">
        <v>359</v>
      </c>
      <c r="T15" s="150"/>
    </row>
    <row r="16" spans="1:21" s="170" customFormat="1" ht="18.899999999999999" customHeight="1" x14ac:dyDescent="0.25">
      <c r="A16" s="169" t="s">
        <v>196</v>
      </c>
      <c r="B16" s="169"/>
      <c r="C16" s="606"/>
      <c r="D16" s="606"/>
      <c r="E16" s="606"/>
      <c r="F16" s="606"/>
      <c r="G16" s="606"/>
      <c r="H16" s="607"/>
      <c r="I16" s="607"/>
      <c r="J16" s="607"/>
      <c r="K16" s="159" t="s">
        <v>286</v>
      </c>
      <c r="L16" s="612"/>
      <c r="M16" s="613"/>
      <c r="N16" s="172"/>
      <c r="Q16" s="153"/>
      <c r="S16" s="152" t="s">
        <v>401</v>
      </c>
      <c r="T16" s="150"/>
    </row>
    <row r="17" spans="1:21" s="170" customFormat="1" ht="18.899999999999999" customHeight="1" x14ac:dyDescent="0.25">
      <c r="A17" s="169" t="s">
        <v>8</v>
      </c>
      <c r="B17" s="169"/>
      <c r="C17" s="597"/>
      <c r="D17" s="604"/>
      <c r="E17" s="604"/>
      <c r="F17" s="173"/>
      <c r="G17" s="582"/>
      <c r="H17" s="172"/>
      <c r="I17" s="174">
        <f ca="1">TODAY()</f>
        <v>44411</v>
      </c>
      <c r="J17" s="172"/>
      <c r="K17" s="175" t="s">
        <v>9</v>
      </c>
      <c r="L17" s="615"/>
      <c r="M17" s="615"/>
      <c r="Q17" s="153"/>
      <c r="S17" s="152" t="s">
        <v>360</v>
      </c>
      <c r="T17" s="150"/>
    </row>
    <row r="18" spans="1:21" s="170" customFormat="1" ht="18.899999999999999" customHeight="1" x14ac:dyDescent="0.25">
      <c r="A18" s="176"/>
      <c r="B18" s="176"/>
      <c r="C18" s="176"/>
      <c r="D18" s="602" t="s">
        <v>253</v>
      </c>
      <c r="E18" s="602"/>
      <c r="F18" s="178"/>
      <c r="G18" s="177" t="s">
        <v>290</v>
      </c>
      <c r="H18" s="179"/>
      <c r="I18" s="180" t="s">
        <v>32</v>
      </c>
      <c r="K18" s="176"/>
      <c r="L18" s="181"/>
      <c r="M18" s="181"/>
      <c r="Q18" s="153"/>
      <c r="S18" s="152" t="s">
        <v>361</v>
      </c>
      <c r="T18" s="150"/>
    </row>
    <row r="19" spans="1:21" s="170" customFormat="1" ht="18.899999999999999" customHeight="1" x14ac:dyDescent="0.25">
      <c r="A19" s="598" t="s">
        <v>10</v>
      </c>
      <c r="B19" s="598"/>
      <c r="C19" s="597"/>
      <c r="D19" s="604"/>
      <c r="E19" s="604"/>
      <c r="F19" s="182"/>
      <c r="G19" s="175" t="s">
        <v>389</v>
      </c>
      <c r="H19" s="175"/>
      <c r="I19" s="601"/>
      <c r="J19" s="601"/>
      <c r="K19" s="168"/>
      <c r="L19" s="603"/>
      <c r="M19" s="603"/>
      <c r="Q19" s="151"/>
      <c r="R19" s="150"/>
      <c r="S19" s="152" t="s">
        <v>398</v>
      </c>
      <c r="T19" s="150"/>
    </row>
    <row r="20" spans="1:21" s="170" customFormat="1" ht="18.899999999999999" customHeight="1" x14ac:dyDescent="0.25">
      <c r="A20" s="168"/>
      <c r="B20" s="168"/>
      <c r="C20" s="602" t="s">
        <v>253</v>
      </c>
      <c r="D20" s="602"/>
      <c r="E20" s="602"/>
      <c r="F20" s="173"/>
      <c r="G20" s="175"/>
      <c r="H20" s="175"/>
      <c r="I20" s="184"/>
      <c r="J20" s="184"/>
      <c r="K20" s="168"/>
      <c r="L20" s="183"/>
      <c r="M20" s="183"/>
      <c r="Q20" s="151"/>
      <c r="R20" s="150"/>
      <c r="S20" s="152" t="s">
        <v>397</v>
      </c>
      <c r="T20" s="150"/>
    </row>
    <row r="21" spans="1:21" s="170" customFormat="1" ht="18.899999999999999" customHeight="1" x14ac:dyDescent="0.25">
      <c r="A21" s="598" t="s">
        <v>204</v>
      </c>
      <c r="B21" s="598"/>
      <c r="C21" s="596"/>
      <c r="D21" s="597"/>
      <c r="E21" s="597"/>
      <c r="F21" s="182"/>
      <c r="G21" s="175" t="s">
        <v>192</v>
      </c>
      <c r="H21" s="175"/>
      <c r="I21" s="591"/>
      <c r="J21" s="591"/>
      <c r="K21" s="185"/>
      <c r="L21" s="186"/>
      <c r="M21" s="186"/>
      <c r="P21" s="187"/>
      <c r="Q21" s="151"/>
      <c r="R21" s="150"/>
      <c r="S21" s="152" t="s">
        <v>395</v>
      </c>
      <c r="T21" s="150"/>
    </row>
    <row r="22" spans="1:21" ht="17.399999999999999" customHeight="1" x14ac:dyDescent="0.25">
      <c r="A22" s="165"/>
      <c r="B22" s="165"/>
      <c r="C22" s="188"/>
      <c r="D22" s="188"/>
      <c r="E22" s="188"/>
      <c r="F22" s="188"/>
      <c r="G22" s="167"/>
      <c r="H22" s="167"/>
      <c r="I22" s="189" t="s">
        <v>11</v>
      </c>
      <c r="J22" s="189"/>
      <c r="K22" s="189" t="s">
        <v>12</v>
      </c>
      <c r="L22" s="189"/>
      <c r="M22" s="190" t="s">
        <v>13</v>
      </c>
      <c r="P22" s="191"/>
      <c r="Q22" s="153"/>
      <c r="S22" s="152" t="s">
        <v>396</v>
      </c>
      <c r="U22" s="152"/>
    </row>
    <row r="23" spans="1:21" ht="17.399999999999999" customHeight="1" x14ac:dyDescent="0.25">
      <c r="A23" s="165"/>
      <c r="B23" s="165"/>
      <c r="C23" s="165"/>
      <c r="D23" s="165"/>
      <c r="E23" s="165"/>
      <c r="F23" s="165"/>
      <c r="G23" s="192"/>
      <c r="H23" s="192"/>
      <c r="I23" s="189" t="s">
        <v>14</v>
      </c>
      <c r="J23" s="193"/>
      <c r="K23" s="189" t="s">
        <v>15</v>
      </c>
      <c r="L23" s="189"/>
      <c r="M23" s="190" t="s">
        <v>205</v>
      </c>
      <c r="Q23" s="154"/>
      <c r="S23" s="152" t="s">
        <v>399</v>
      </c>
    </row>
    <row r="24" spans="1:21" ht="17.399999999999999" customHeight="1" x14ac:dyDescent="0.25">
      <c r="A24" s="192"/>
      <c r="B24" s="192"/>
      <c r="C24" s="192"/>
      <c r="D24" s="192"/>
      <c r="E24" s="191"/>
      <c r="F24" s="191"/>
      <c r="G24" s="192"/>
      <c r="H24" s="192"/>
      <c r="I24" s="194" t="s">
        <v>16</v>
      </c>
      <c r="J24" s="193"/>
      <c r="K24" s="194" t="s">
        <v>17</v>
      </c>
      <c r="L24" s="189"/>
      <c r="M24" s="194" t="s">
        <v>18</v>
      </c>
      <c r="P24" s="191"/>
      <c r="Q24" s="153"/>
      <c r="S24" s="152" t="s">
        <v>380</v>
      </c>
    </row>
    <row r="25" spans="1:21" ht="18.899999999999999" customHeight="1" x14ac:dyDescent="0.25">
      <c r="A25" s="195" t="s">
        <v>19</v>
      </c>
      <c r="B25" s="165"/>
      <c r="C25" s="165"/>
      <c r="D25" s="165"/>
      <c r="E25" s="196"/>
      <c r="F25" s="196"/>
      <c r="G25" s="192"/>
      <c r="H25" s="192"/>
      <c r="I25" s="192"/>
      <c r="J25" s="193"/>
      <c r="K25" s="192"/>
      <c r="L25" s="192"/>
      <c r="M25" s="192"/>
      <c r="Q25" s="153"/>
      <c r="S25" s="152" t="s">
        <v>362</v>
      </c>
    </row>
    <row r="26" spans="1:21" ht="18.899999999999999" customHeight="1" x14ac:dyDescent="0.25">
      <c r="A26" s="593" t="s">
        <v>20</v>
      </c>
      <c r="B26" s="593"/>
      <c r="C26" s="593"/>
      <c r="D26" s="593"/>
      <c r="E26" s="593"/>
      <c r="F26" s="159"/>
      <c r="G26" s="197" t="s">
        <v>21</v>
      </c>
      <c r="H26" s="198"/>
      <c r="I26" s="199">
        <f>'schedule P1'!I30</f>
        <v>0</v>
      </c>
      <c r="J26" s="200"/>
      <c r="K26" s="199">
        <f>'schedule P1'!J30</f>
        <v>0</v>
      </c>
      <c r="L26" s="200"/>
      <c r="M26" s="227">
        <f>K26-I26</f>
        <v>0</v>
      </c>
      <c r="Q26" s="151"/>
      <c r="S26" s="152" t="s">
        <v>363</v>
      </c>
    </row>
    <row r="27" spans="1:21" ht="18.899999999999999" customHeight="1" x14ac:dyDescent="0.25">
      <c r="A27" s="593" t="s">
        <v>22</v>
      </c>
      <c r="B27" s="593"/>
      <c r="C27" s="593"/>
      <c r="D27" s="593"/>
      <c r="E27" s="593"/>
      <c r="F27" s="159"/>
      <c r="G27" s="197" t="s">
        <v>23</v>
      </c>
      <c r="H27" s="198"/>
      <c r="I27" s="201">
        <f>'Schedule P2'!C47</f>
        <v>0</v>
      </c>
      <c r="J27" s="202"/>
      <c r="K27" s="201">
        <f>'Schedule P2'!C46</f>
        <v>0</v>
      </c>
      <c r="L27" s="202"/>
      <c r="M27" s="584">
        <f>K27-I27</f>
        <v>0</v>
      </c>
      <c r="Q27" s="153"/>
      <c r="S27" s="152" t="s">
        <v>402</v>
      </c>
    </row>
    <row r="28" spans="1:21" ht="18.899999999999999" customHeight="1" x14ac:dyDescent="0.25">
      <c r="A28" s="593" t="s">
        <v>24</v>
      </c>
      <c r="B28" s="593"/>
      <c r="C28" s="593"/>
      <c r="D28" s="593"/>
      <c r="E28" s="593"/>
      <c r="F28" s="159"/>
      <c r="G28" s="197" t="s">
        <v>25</v>
      </c>
      <c r="H28" s="198"/>
      <c r="I28" s="201">
        <f>'schedule P3'!F30</f>
        <v>0</v>
      </c>
      <c r="J28" s="202"/>
      <c r="K28" s="201">
        <f>'schedule P3'!G30</f>
        <v>0</v>
      </c>
      <c r="L28" s="202"/>
      <c r="M28" s="584">
        <f>K28-I28</f>
        <v>0</v>
      </c>
      <c r="Q28" s="153"/>
      <c r="S28" s="152" t="s">
        <v>364</v>
      </c>
    </row>
    <row r="29" spans="1:21" ht="18.899999999999999" customHeight="1" x14ac:dyDescent="0.25">
      <c r="A29" s="593" t="s">
        <v>26</v>
      </c>
      <c r="B29" s="593"/>
      <c r="C29" s="593"/>
      <c r="D29" s="593"/>
      <c r="E29" s="593"/>
      <c r="F29" s="159"/>
      <c r="G29" s="197" t="s">
        <v>27</v>
      </c>
      <c r="H29" s="198"/>
      <c r="I29" s="201">
        <f>'schedule P4 (2)'!E39</f>
        <v>0</v>
      </c>
      <c r="J29" s="202"/>
      <c r="K29" s="201">
        <f>'schedule P4 (2)'!F39</f>
        <v>0</v>
      </c>
      <c r="L29" s="202"/>
      <c r="M29" s="584">
        <f>K29-I29</f>
        <v>0</v>
      </c>
      <c r="O29" s="191"/>
      <c r="Q29" s="151"/>
      <c r="S29" s="152" t="s">
        <v>365</v>
      </c>
    </row>
    <row r="30" spans="1:21" ht="18.899999999999999" customHeight="1" x14ac:dyDescent="0.25">
      <c r="A30" s="593" t="s">
        <v>28</v>
      </c>
      <c r="B30" s="593"/>
      <c r="C30" s="593"/>
      <c r="D30" s="593"/>
      <c r="E30" s="593"/>
      <c r="F30" s="159"/>
      <c r="G30" s="197" t="s">
        <v>227</v>
      </c>
      <c r="H30" s="198"/>
      <c r="I30" s="201">
        <f>IF('schedule P5'!G26=0,'schedule P5'!G37,'schedule P5'!G26)</f>
        <v>0</v>
      </c>
      <c r="J30" s="202"/>
      <c r="K30" s="201">
        <f>IF('schedule P5'!H26=0,'schedule P5'!H37,'schedule P5'!H26)</f>
        <v>0</v>
      </c>
      <c r="L30" s="202"/>
      <c r="M30" s="584">
        <f>K30-I30</f>
        <v>0</v>
      </c>
      <c r="Q30" s="153"/>
      <c r="S30" s="152" t="s">
        <v>366</v>
      </c>
    </row>
    <row r="31" spans="1:21" ht="18.75" customHeight="1" x14ac:dyDescent="0.25">
      <c r="A31" s="599" t="s">
        <v>301</v>
      </c>
      <c r="B31" s="599"/>
      <c r="C31" s="599"/>
      <c r="D31" s="599"/>
      <c r="E31" s="139"/>
      <c r="F31" s="203"/>
      <c r="G31" s="204" t="s">
        <v>29</v>
      </c>
      <c r="H31" s="205"/>
      <c r="I31" s="199">
        <f>SUM(I26:I30)</f>
        <v>0</v>
      </c>
      <c r="J31" s="200"/>
      <c r="K31" s="199">
        <f>SUM(K26:K30)</f>
        <v>0</v>
      </c>
      <c r="L31" s="200"/>
      <c r="M31" s="227">
        <f>SUM(M26:M30)</f>
        <v>0</v>
      </c>
      <c r="O31" s="206"/>
      <c r="Q31" s="151"/>
      <c r="S31" s="152" t="s">
        <v>403</v>
      </c>
    </row>
    <row r="32" spans="1:21" ht="39" customHeight="1" x14ac:dyDescent="0.25">
      <c r="A32" s="594" t="s">
        <v>296</v>
      </c>
      <c r="B32" s="595"/>
      <c r="C32" s="595"/>
      <c r="D32" s="595"/>
      <c r="E32" s="595"/>
      <c r="F32" s="207"/>
      <c r="G32" s="165"/>
      <c r="H32" s="165"/>
      <c r="I32" s="192"/>
      <c r="J32" s="193"/>
      <c r="K32" s="192"/>
      <c r="L32" s="192"/>
      <c r="M32" s="585"/>
      <c r="N32" s="208"/>
      <c r="Q32" s="151"/>
      <c r="S32" s="152" t="s">
        <v>413</v>
      </c>
    </row>
    <row r="33" spans="1:20" ht="18.899999999999999" customHeight="1" x14ac:dyDescent="0.25">
      <c r="A33" s="592" t="s">
        <v>194</v>
      </c>
      <c r="B33" s="592"/>
      <c r="C33" s="592"/>
      <c r="D33" s="592"/>
      <c r="E33" s="209"/>
      <c r="F33" s="210"/>
      <c r="G33" s="211"/>
      <c r="H33" s="212"/>
      <c r="I33" s="213"/>
      <c r="J33" s="214"/>
      <c r="K33" s="213"/>
      <c r="L33" s="215"/>
      <c r="M33" s="227">
        <f t="shared" ref="M33:M40" si="0">K33-I33</f>
        <v>0</v>
      </c>
      <c r="N33" s="200"/>
      <c r="O33" s="200"/>
      <c r="P33" s="200"/>
      <c r="Q33" s="200"/>
      <c r="S33" s="152" t="s">
        <v>414</v>
      </c>
    </row>
    <row r="34" spans="1:20" ht="18.899999999999999" customHeight="1" x14ac:dyDescent="0.25">
      <c r="A34" s="592" t="s">
        <v>379</v>
      </c>
      <c r="B34" s="592"/>
      <c r="C34" s="592"/>
      <c r="D34" s="592"/>
      <c r="E34" s="209"/>
      <c r="F34" s="210"/>
      <c r="G34" s="211"/>
      <c r="H34" s="212"/>
      <c r="I34" s="201"/>
      <c r="J34" s="202"/>
      <c r="K34" s="201"/>
      <c r="L34" s="215"/>
      <c r="M34" s="586">
        <f t="shared" si="0"/>
        <v>0</v>
      </c>
      <c r="Q34" s="151"/>
      <c r="S34" s="152" t="s">
        <v>400</v>
      </c>
    </row>
    <row r="35" spans="1:20" ht="18.899999999999999" customHeight="1" x14ac:dyDescent="0.25">
      <c r="A35" s="592" t="s">
        <v>378</v>
      </c>
      <c r="B35" s="592"/>
      <c r="C35" s="592"/>
      <c r="D35" s="592"/>
      <c r="E35" s="209"/>
      <c r="F35" s="210"/>
      <c r="G35" s="211"/>
      <c r="H35" s="212"/>
      <c r="I35" s="201"/>
      <c r="J35" s="202"/>
      <c r="K35" s="201"/>
      <c r="L35" s="215"/>
      <c r="M35" s="586">
        <f t="shared" si="0"/>
        <v>0</v>
      </c>
      <c r="Q35" s="153"/>
      <c r="S35" s="152" t="s">
        <v>404</v>
      </c>
    </row>
    <row r="36" spans="1:20" ht="18.899999999999999" customHeight="1" x14ac:dyDescent="0.25">
      <c r="A36" s="592" t="s">
        <v>435</v>
      </c>
      <c r="B36" s="592"/>
      <c r="C36" s="592"/>
      <c r="D36" s="592"/>
      <c r="E36" s="592"/>
      <c r="F36" s="210"/>
      <c r="G36" s="216"/>
      <c r="H36" s="217"/>
      <c r="I36" s="201"/>
      <c r="J36" s="202"/>
      <c r="K36" s="201"/>
      <c r="L36" s="218"/>
      <c r="M36" s="586">
        <f t="shared" si="0"/>
        <v>0</v>
      </c>
      <c r="Q36" s="153"/>
      <c r="S36" s="152" t="s">
        <v>294</v>
      </c>
    </row>
    <row r="37" spans="1:20" ht="18.899999999999999" customHeight="1" x14ac:dyDescent="0.25">
      <c r="A37" s="592" t="s">
        <v>436</v>
      </c>
      <c r="B37" s="592"/>
      <c r="C37" s="592"/>
      <c r="D37" s="592"/>
      <c r="E37" s="592"/>
      <c r="F37" s="219"/>
      <c r="G37" s="220"/>
      <c r="H37" s="221" t="s">
        <v>193</v>
      </c>
      <c r="I37" s="201"/>
      <c r="J37" s="588" t="s">
        <v>189</v>
      </c>
      <c r="K37" s="201"/>
      <c r="L37" s="222"/>
      <c r="M37" s="586">
        <f t="shared" si="0"/>
        <v>0</v>
      </c>
      <c r="Q37" s="153"/>
      <c r="S37" s="152" t="s">
        <v>367</v>
      </c>
      <c r="T37" s="152"/>
    </row>
    <row r="38" spans="1:20" ht="18.899999999999999" customHeight="1" x14ac:dyDescent="0.25">
      <c r="A38" s="223" t="s">
        <v>416</v>
      </c>
      <c r="B38" s="223"/>
      <c r="C38" s="223"/>
      <c r="D38" s="223"/>
      <c r="E38" s="223"/>
      <c r="F38" s="223"/>
      <c r="G38" s="216"/>
      <c r="H38" s="217"/>
      <c r="I38" s="201"/>
      <c r="J38" s="202"/>
      <c r="K38" s="201" t="s">
        <v>144</v>
      </c>
      <c r="L38" s="222"/>
      <c r="M38" s="586">
        <f t="shared" si="0"/>
        <v>0</v>
      </c>
      <c r="Q38" s="153"/>
      <c r="S38" s="152" t="s">
        <v>368</v>
      </c>
      <c r="T38" s="152"/>
    </row>
    <row r="39" spans="1:20" ht="18.899999999999999" customHeight="1" x14ac:dyDescent="0.25">
      <c r="A39" s="599" t="s">
        <v>30</v>
      </c>
      <c r="B39" s="599"/>
      <c r="C39" s="599"/>
      <c r="D39" s="599"/>
      <c r="E39" s="623" t="s">
        <v>417</v>
      </c>
      <c r="F39" s="623"/>
      <c r="G39" s="623"/>
      <c r="H39" s="224"/>
      <c r="I39" s="199">
        <f>I33+I34+I35+I36-I37+I38</f>
        <v>0</v>
      </c>
      <c r="J39" s="200"/>
      <c r="K39" s="199">
        <f>K33+K34+K35+K36-K37+K38</f>
        <v>0</v>
      </c>
      <c r="L39" s="200"/>
      <c r="M39" s="227">
        <f t="shared" si="0"/>
        <v>0</v>
      </c>
      <c r="Q39" s="153"/>
      <c r="S39" s="152" t="s">
        <v>295</v>
      </c>
    </row>
    <row r="40" spans="1:20" ht="18.899999999999999" customHeight="1" x14ac:dyDescent="0.25">
      <c r="A40" s="225" t="s">
        <v>407</v>
      </c>
      <c r="B40" s="225"/>
      <c r="C40" s="225"/>
      <c r="D40" s="225"/>
      <c r="E40" s="165"/>
      <c r="F40" s="165"/>
      <c r="G40" s="165"/>
      <c r="H40" s="165"/>
      <c r="I40" s="199">
        <f>I31-I33-I34-I35</f>
        <v>0</v>
      </c>
      <c r="J40" s="200"/>
      <c r="K40" s="199">
        <f>K31-K33-K34-K35</f>
        <v>0</v>
      </c>
      <c r="L40" s="200"/>
      <c r="M40" s="227">
        <f t="shared" si="0"/>
        <v>0</v>
      </c>
      <c r="Q40" s="151"/>
      <c r="R40" s="226"/>
      <c r="S40" s="152" t="s">
        <v>370</v>
      </c>
      <c r="T40" s="226"/>
    </row>
    <row r="41" spans="1:20" ht="18.899999999999999" customHeight="1" x14ac:dyDescent="0.25">
      <c r="A41" s="625" t="s">
        <v>543</v>
      </c>
      <c r="B41" s="625"/>
      <c r="C41" s="625"/>
      <c r="D41" s="625"/>
      <c r="E41" s="625"/>
      <c r="F41" s="625"/>
      <c r="G41" s="625"/>
      <c r="H41" s="209"/>
      <c r="I41" s="201"/>
      <c r="J41" s="202"/>
      <c r="K41" s="201"/>
      <c r="L41" s="228"/>
      <c r="M41" s="229"/>
      <c r="Q41" s="151"/>
      <c r="R41" s="226"/>
      <c r="S41" s="152" t="s">
        <v>371</v>
      </c>
      <c r="T41" s="226"/>
    </row>
    <row r="42" spans="1:20" ht="18.899999999999999" customHeight="1" x14ac:dyDescent="0.25">
      <c r="A42" s="162" t="s">
        <v>412</v>
      </c>
      <c r="B42" s="162"/>
      <c r="C42" s="162"/>
      <c r="D42" s="162"/>
      <c r="E42" s="162"/>
      <c r="F42" s="162"/>
      <c r="G42" s="162"/>
      <c r="H42" s="209"/>
      <c r="I42" s="230"/>
      <c r="J42" s="193"/>
      <c r="K42" s="230"/>
      <c r="L42" s="228"/>
      <c r="M42" s="218"/>
      <c r="Q42" s="151"/>
      <c r="R42" s="226"/>
      <c r="S42" s="152" t="s">
        <v>405</v>
      </c>
    </row>
    <row r="43" spans="1:20" ht="25.95" customHeight="1" thickBot="1" x14ac:dyDescent="0.3">
      <c r="A43" s="599" t="s">
        <v>387</v>
      </c>
      <c r="B43" s="599"/>
      <c r="C43" s="599"/>
      <c r="D43" s="599"/>
      <c r="E43" s="623" t="s">
        <v>388</v>
      </c>
      <c r="F43" s="623"/>
      <c r="G43" s="623"/>
      <c r="H43" s="224"/>
      <c r="I43" s="590" t="str">
        <f>IF(I41=0,"Missing  Units in Line 13",ROUND(I31/I41,2))</f>
        <v>Missing  Units in Line 13</v>
      </c>
      <c r="J43" s="231"/>
      <c r="K43" s="590" t="str">
        <f>IF(K41=0,"Missing  Units in Line 13",ROUND(K31/K41,2))</f>
        <v>Missing  Units in Line 13</v>
      </c>
      <c r="L43" s="231"/>
      <c r="M43" s="587">
        <f>I43-K43</f>
        <v>0</v>
      </c>
    </row>
    <row r="44" spans="1:20" ht="10.199999999999999" customHeight="1" thickTop="1" thickBot="1" x14ac:dyDescent="0.3">
      <c r="A44" s="232"/>
      <c r="B44" s="232"/>
      <c r="C44" s="232"/>
      <c r="D44" s="232"/>
      <c r="E44" s="232"/>
      <c r="F44" s="232"/>
      <c r="G44" s="232"/>
      <c r="H44" s="232"/>
      <c r="I44" s="233"/>
      <c r="J44" s="233"/>
      <c r="K44" s="234"/>
      <c r="L44" s="234"/>
      <c r="M44" s="234"/>
    </row>
    <row r="45" spans="1:20" ht="27" customHeight="1" thickTop="1" x14ac:dyDescent="0.25">
      <c r="A45" s="622" t="s">
        <v>236</v>
      </c>
      <c r="B45" s="622"/>
      <c r="C45" s="622"/>
      <c r="D45" s="622"/>
      <c r="E45" s="622"/>
      <c r="F45" s="622"/>
      <c r="G45" s="622"/>
      <c r="H45" s="622"/>
      <c r="I45" s="622"/>
      <c r="J45" s="622"/>
      <c r="K45" s="622"/>
      <c r="L45" s="622"/>
      <c r="M45" s="622"/>
    </row>
    <row r="46" spans="1:20" ht="18" hidden="1" customHeight="1" x14ac:dyDescent="0.25">
      <c r="A46" s="235"/>
      <c r="B46" s="235"/>
      <c r="C46" s="235"/>
      <c r="D46" s="235"/>
      <c r="E46" s="236" t="s">
        <v>406</v>
      </c>
      <c r="F46" s="223"/>
      <c r="H46" s="223"/>
      <c r="I46" s="237">
        <f>I33+I34+I35</f>
        <v>0</v>
      </c>
      <c r="J46" s="223"/>
      <c r="K46" s="223"/>
      <c r="L46" s="223"/>
      <c r="M46" s="223"/>
      <c r="S46" s="152"/>
      <c r="T46" s="152"/>
    </row>
    <row r="47" spans="1:20" s="559" customFormat="1" ht="17.25" customHeight="1" x14ac:dyDescent="0.3">
      <c r="A47" s="318"/>
      <c r="B47" s="318"/>
      <c r="C47" s="318"/>
      <c r="D47" s="318"/>
      <c r="E47" s="557"/>
      <c r="F47" s="558"/>
      <c r="H47" s="558"/>
      <c r="I47" s="561"/>
      <c r="J47" s="558"/>
      <c r="K47" s="558"/>
      <c r="L47" s="558"/>
      <c r="M47" s="558"/>
      <c r="S47" s="560"/>
    </row>
    <row r="48" spans="1:20" ht="24" customHeight="1" x14ac:dyDescent="0.25">
      <c r="A48" s="556"/>
      <c r="B48" s="593" t="s">
        <v>409</v>
      </c>
      <c r="C48" s="593"/>
      <c r="D48" s="589" t="s">
        <v>419</v>
      </c>
      <c r="E48" s="228"/>
      <c r="F48" s="228"/>
      <c r="G48" s="562" t="s">
        <v>410</v>
      </c>
      <c r="H48" s="238"/>
      <c r="I48" s="206"/>
      <c r="J48" s="192"/>
      <c r="K48" s="191"/>
      <c r="L48" s="191"/>
      <c r="M48" s="191"/>
      <c r="N48" s="191"/>
      <c r="T48" s="239"/>
    </row>
    <row r="49" spans="1:22" ht="24.9" customHeight="1" x14ac:dyDescent="0.25">
      <c r="A49" s="556"/>
      <c r="B49" s="564">
        <f>I40</f>
        <v>0</v>
      </c>
      <c r="C49" s="240"/>
      <c r="D49" s="581">
        <f>IF(($B$49&lt;$B$52), $B$49, $B$52)</f>
        <v>0</v>
      </c>
      <c r="E49" s="191"/>
      <c r="F49" s="191"/>
      <c r="G49" s="581">
        <f>IF((D52&lt;$D$49),D52, $D$49)</f>
        <v>0</v>
      </c>
      <c r="H49" s="191"/>
      <c r="I49" s="191"/>
      <c r="J49" s="191"/>
      <c r="K49" s="562" t="s">
        <v>421</v>
      </c>
      <c r="L49" s="191"/>
      <c r="M49" s="191"/>
      <c r="N49" s="191"/>
      <c r="T49" s="239"/>
    </row>
    <row r="50" spans="1:22" ht="21.75" customHeight="1" x14ac:dyDescent="0.25">
      <c r="A50" s="192"/>
      <c r="B50" s="593"/>
      <c r="C50" s="593"/>
      <c r="D50" s="191"/>
      <c r="E50" s="228"/>
      <c r="F50" s="228"/>
      <c r="G50" s="228"/>
      <c r="H50" s="238"/>
      <c r="I50" s="206"/>
      <c r="J50" s="192"/>
      <c r="K50" s="581">
        <f>G49-G52</f>
        <v>0</v>
      </c>
      <c r="L50" s="191"/>
      <c r="M50" s="191"/>
      <c r="N50" s="191"/>
      <c r="T50" s="239"/>
    </row>
    <row r="51" spans="1:22" ht="30" customHeight="1" x14ac:dyDescent="0.25">
      <c r="A51" s="192"/>
      <c r="B51" s="624" t="s">
        <v>542</v>
      </c>
      <c r="C51" s="593"/>
      <c r="D51" s="562" t="s">
        <v>420</v>
      </c>
      <c r="E51" s="192"/>
      <c r="F51" s="192"/>
      <c r="G51" s="562" t="s">
        <v>411</v>
      </c>
      <c r="H51" s="192"/>
      <c r="I51" s="241"/>
      <c r="J51" s="242"/>
      <c r="K51" s="191"/>
      <c r="L51" s="191"/>
      <c r="M51" s="191"/>
      <c r="N51" s="191"/>
      <c r="T51" s="239"/>
      <c r="U51" s="152"/>
      <c r="V51" s="152"/>
    </row>
    <row r="52" spans="1:22" ht="24.9" customHeight="1" x14ac:dyDescent="0.25">
      <c r="A52" s="620"/>
      <c r="B52" s="243"/>
      <c r="C52" s="192"/>
      <c r="D52" s="243"/>
      <c r="E52" s="228"/>
      <c r="F52" s="228"/>
      <c r="G52" s="243"/>
      <c r="H52" s="244"/>
      <c r="I52" s="245"/>
      <c r="J52" s="241"/>
      <c r="K52" s="563"/>
      <c r="L52" s="191"/>
      <c r="M52" s="191"/>
      <c r="N52" s="191"/>
      <c r="T52" s="239"/>
      <c r="U52" s="152"/>
      <c r="V52" s="152"/>
    </row>
    <row r="53" spans="1:22" ht="23.25" customHeight="1" x14ac:dyDescent="0.25">
      <c r="A53" s="620"/>
      <c r="B53" s="565"/>
      <c r="C53" s="192"/>
      <c r="D53" s="565"/>
      <c r="E53" s="228"/>
      <c r="F53" s="228"/>
      <c r="G53" s="565"/>
      <c r="H53" s="244"/>
      <c r="I53" s="245"/>
      <c r="J53" s="241"/>
      <c r="K53" s="563"/>
      <c r="L53" s="191"/>
      <c r="M53" s="191"/>
      <c r="N53" s="191"/>
      <c r="T53" s="239"/>
      <c r="U53" s="152"/>
      <c r="V53" s="152"/>
    </row>
    <row r="54" spans="1:22" ht="24" customHeight="1" x14ac:dyDescent="0.25">
      <c r="A54" s="620"/>
      <c r="B54" s="593"/>
      <c r="C54" s="593"/>
      <c r="D54" s="191"/>
      <c r="E54" s="192"/>
      <c r="F54" s="192"/>
      <c r="G54" s="192"/>
      <c r="H54" s="192"/>
      <c r="I54" s="241"/>
      <c r="J54" s="242"/>
      <c r="K54" s="191"/>
      <c r="L54" s="191"/>
      <c r="M54" s="191"/>
    </row>
    <row r="55" spans="1:22" ht="15" customHeight="1" x14ac:dyDescent="0.25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T55" s="246"/>
      <c r="U55" s="152"/>
    </row>
    <row r="56" spans="1:22" ht="15" customHeight="1" x14ac:dyDescent="0.25">
      <c r="A56" s="167" t="s">
        <v>187</v>
      </c>
      <c r="B56" s="165"/>
      <c r="C56" s="621"/>
      <c r="D56" s="621"/>
      <c r="E56" s="621"/>
      <c r="F56" s="163"/>
      <c r="G56" s="247"/>
      <c r="H56" s="192"/>
      <c r="I56" s="248" t="s">
        <v>31</v>
      </c>
      <c r="J56" s="249"/>
      <c r="K56" s="249"/>
      <c r="L56" s="163"/>
      <c r="M56" s="247"/>
      <c r="T56" s="246"/>
    </row>
    <row r="57" spans="1:22" ht="15" customHeight="1" x14ac:dyDescent="0.25">
      <c r="A57" s="167"/>
      <c r="B57" s="165"/>
      <c r="C57" s="250"/>
      <c r="D57" s="250"/>
      <c r="E57" s="250"/>
      <c r="F57" s="250"/>
      <c r="G57" s="192"/>
      <c r="H57" s="192"/>
      <c r="I57" s="248"/>
      <c r="J57" s="159"/>
      <c r="K57" s="159"/>
      <c r="L57" s="250"/>
      <c r="M57" s="192"/>
      <c r="U57" s="152"/>
    </row>
    <row r="58" spans="1:22" ht="15" customHeight="1" x14ac:dyDescent="0.25">
      <c r="A58" s="165"/>
      <c r="B58" s="165"/>
      <c r="C58" s="620" t="s">
        <v>135</v>
      </c>
      <c r="D58" s="620"/>
      <c r="E58" s="620"/>
      <c r="F58" s="188"/>
      <c r="G58" s="188" t="s">
        <v>32</v>
      </c>
      <c r="H58" s="188"/>
      <c r="I58" s="167"/>
      <c r="J58" s="246"/>
      <c r="K58" s="188" t="s">
        <v>147</v>
      </c>
      <c r="L58" s="251"/>
      <c r="M58" s="188" t="s">
        <v>32</v>
      </c>
      <c r="U58" s="152"/>
    </row>
    <row r="61" spans="1:22" x14ac:dyDescent="0.25">
      <c r="R61" s="246"/>
    </row>
    <row r="62" spans="1:22" x14ac:dyDescent="0.25">
      <c r="R62" s="246"/>
    </row>
    <row r="69" spans="19:19" x14ac:dyDescent="0.25">
      <c r="S69" s="152"/>
    </row>
    <row r="70" spans="19:19" x14ac:dyDescent="0.25">
      <c r="S70" s="152"/>
    </row>
    <row r="71" spans="19:19" x14ac:dyDescent="0.25">
      <c r="S71" s="152"/>
    </row>
    <row r="72" spans="19:19" x14ac:dyDescent="0.25">
      <c r="S72" s="152"/>
    </row>
    <row r="73" spans="19:19" x14ac:dyDescent="0.25">
      <c r="S73" s="152"/>
    </row>
    <row r="74" spans="19:19" x14ac:dyDescent="0.25">
      <c r="S74" s="152"/>
    </row>
  </sheetData>
  <mergeCells count="55">
    <mergeCell ref="C20:E20"/>
    <mergeCell ref="A28:E28"/>
    <mergeCell ref="C58:E58"/>
    <mergeCell ref="C56:E56"/>
    <mergeCell ref="A36:E36"/>
    <mergeCell ref="A45:M45"/>
    <mergeCell ref="B50:C50"/>
    <mergeCell ref="E43:G43"/>
    <mergeCell ref="E39:G39"/>
    <mergeCell ref="A43:D43"/>
    <mergeCell ref="B54:C54"/>
    <mergeCell ref="B48:C48"/>
    <mergeCell ref="B51:C51"/>
    <mergeCell ref="A39:D39"/>
    <mergeCell ref="A52:A54"/>
    <mergeCell ref="A41:G41"/>
    <mergeCell ref="L17:M17"/>
    <mergeCell ref="J14:K14"/>
    <mergeCell ref="L14:M14"/>
    <mergeCell ref="C10:E10"/>
    <mergeCell ref="C9:E9"/>
    <mergeCell ref="A1:M1"/>
    <mergeCell ref="A2:M2"/>
    <mergeCell ref="A3:M3"/>
    <mergeCell ref="A4:M4"/>
    <mergeCell ref="A5:M5"/>
    <mergeCell ref="A6:M6"/>
    <mergeCell ref="I19:J19"/>
    <mergeCell ref="D18:E18"/>
    <mergeCell ref="L19:M19"/>
    <mergeCell ref="C17:E17"/>
    <mergeCell ref="C14:H14"/>
    <mergeCell ref="C15:J15"/>
    <mergeCell ref="C16:J16"/>
    <mergeCell ref="C11:E11"/>
    <mergeCell ref="A19:B19"/>
    <mergeCell ref="C12:E12"/>
    <mergeCell ref="A7:M7"/>
    <mergeCell ref="K15:M15"/>
    <mergeCell ref="C13:E13"/>
    <mergeCell ref="L16:M16"/>
    <mergeCell ref="C19:E19"/>
    <mergeCell ref="I21:J21"/>
    <mergeCell ref="A37:E37"/>
    <mergeCell ref="A26:E26"/>
    <mergeCell ref="A34:D34"/>
    <mergeCell ref="A32:E32"/>
    <mergeCell ref="C21:E21"/>
    <mergeCell ref="A30:E30"/>
    <mergeCell ref="A21:B21"/>
    <mergeCell ref="A27:E27"/>
    <mergeCell ref="A31:D31"/>
    <mergeCell ref="A29:E29"/>
    <mergeCell ref="A33:D33"/>
    <mergeCell ref="A35:D35"/>
  </mergeCells>
  <phoneticPr fontId="2" type="noConversion"/>
  <printOptions horizontalCentered="1"/>
  <pageMargins left="0.25" right="0.25" top="0.5" bottom="0.5" header="0.5" footer="0.15"/>
  <pageSetup scale="65" fitToHeight="0" orientation="portrait" r:id="rId1"/>
  <headerFooter alignWithMargins="0">
    <oddFooter>&amp;L&amp;9&amp;Z
- &amp;F &amp;A
&amp;RP &amp;P/&amp;N,  &amp;D,  &amp;T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transitionEntry="1"/>
  <dimension ref="A1:M267"/>
  <sheetViews>
    <sheetView defaultGridColor="0" colorId="22" zoomScale="120" zoomScaleNormal="120" zoomScaleSheetLayoutView="120" workbookViewId="0">
      <selection activeCell="A3" sqref="A3:M3"/>
    </sheetView>
  </sheetViews>
  <sheetFormatPr defaultColWidth="7.140625" defaultRowHeight="13.2" x14ac:dyDescent="0.25"/>
  <cols>
    <col min="1" max="1" width="213.85546875" style="567" bestFit="1" customWidth="1"/>
    <col min="2" max="2" width="21.42578125" style="567" customWidth="1"/>
    <col min="3" max="16384" width="7.140625" style="567"/>
  </cols>
  <sheetData>
    <row r="1" spans="1:13" x14ac:dyDescent="0.25">
      <c r="A1" s="566" t="str">
        <f>summary!A1</f>
        <v>COUNTY OF LOS ANGELES - DEPARTMENT OF PUBLIC HEALTH</v>
      </c>
    </row>
    <row r="2" spans="1:13" x14ac:dyDescent="0.25">
      <c r="A2" s="566" t="str">
        <f>summary!A2</f>
        <v>SUBSTANCE ABUSE PREVENTION AND CONTROL</v>
      </c>
    </row>
    <row r="3" spans="1:13" x14ac:dyDescent="0.25">
      <c r="A3" s="566" t="s">
        <v>544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</row>
    <row r="4" spans="1:13" x14ac:dyDescent="0.25">
      <c r="A4" s="566" t="str">
        <f>summary!A4</f>
        <v>FISCAL YEAR 2019-20</v>
      </c>
    </row>
    <row r="5" spans="1:13" x14ac:dyDescent="0.25">
      <c r="A5" s="566" t="s">
        <v>230</v>
      </c>
    </row>
    <row r="6" spans="1:13" x14ac:dyDescent="0.25">
      <c r="A6" s="566"/>
    </row>
    <row r="7" spans="1:13" x14ac:dyDescent="0.25">
      <c r="A7" s="568" t="s">
        <v>149</v>
      </c>
    </row>
    <row r="8" spans="1:13" x14ac:dyDescent="0.25">
      <c r="A8" s="569" t="s">
        <v>150</v>
      </c>
    </row>
    <row r="9" spans="1:13" x14ac:dyDescent="0.25">
      <c r="A9" s="569" t="s">
        <v>287</v>
      </c>
    </row>
    <row r="10" spans="1:13" x14ac:dyDescent="0.25">
      <c r="A10" s="569"/>
    </row>
    <row r="11" spans="1:13" x14ac:dyDescent="0.25">
      <c r="A11" s="568" t="s">
        <v>151</v>
      </c>
    </row>
    <row r="12" spans="1:13" x14ac:dyDescent="0.25">
      <c r="A12" s="570" t="s">
        <v>437</v>
      </c>
    </row>
    <row r="13" spans="1:13" x14ac:dyDescent="0.25">
      <c r="A13" s="570" t="s">
        <v>438</v>
      </c>
    </row>
    <row r="14" spans="1:13" x14ac:dyDescent="0.25">
      <c r="A14" s="569" t="s">
        <v>439</v>
      </c>
    </row>
    <row r="15" spans="1:13" x14ac:dyDescent="0.25">
      <c r="A15" s="569" t="s">
        <v>440</v>
      </c>
    </row>
    <row r="16" spans="1:13" x14ac:dyDescent="0.25">
      <c r="A16" s="570" t="s">
        <v>441</v>
      </c>
    </row>
    <row r="17" spans="1:1" x14ac:dyDescent="0.25">
      <c r="A17" s="570" t="s">
        <v>442</v>
      </c>
    </row>
    <row r="18" spans="1:1" x14ac:dyDescent="0.25">
      <c r="A18" s="570" t="s">
        <v>443</v>
      </c>
    </row>
    <row r="19" spans="1:1" x14ac:dyDescent="0.25">
      <c r="A19" s="570" t="s">
        <v>444</v>
      </c>
    </row>
    <row r="20" spans="1:1" x14ac:dyDescent="0.25">
      <c r="A20" s="570" t="s">
        <v>445</v>
      </c>
    </row>
    <row r="21" spans="1:1" x14ac:dyDescent="0.25">
      <c r="A21" s="570" t="s">
        <v>446</v>
      </c>
    </row>
    <row r="22" spans="1:1" x14ac:dyDescent="0.25">
      <c r="A22" s="570" t="s">
        <v>447</v>
      </c>
    </row>
    <row r="23" spans="1:1" x14ac:dyDescent="0.25">
      <c r="A23" s="570" t="s">
        <v>448</v>
      </c>
    </row>
    <row r="24" spans="1:1" x14ac:dyDescent="0.25">
      <c r="A24" s="570" t="s">
        <v>449</v>
      </c>
    </row>
    <row r="25" spans="1:1" x14ac:dyDescent="0.25">
      <c r="A25" s="570" t="s">
        <v>450</v>
      </c>
    </row>
    <row r="26" spans="1:1" x14ac:dyDescent="0.25">
      <c r="A26" s="570" t="s">
        <v>451</v>
      </c>
    </row>
    <row r="27" spans="1:1" x14ac:dyDescent="0.25">
      <c r="A27" s="570" t="s">
        <v>452</v>
      </c>
    </row>
    <row r="28" spans="1:1" x14ac:dyDescent="0.25">
      <c r="A28" s="569"/>
    </row>
    <row r="29" spans="1:1" x14ac:dyDescent="0.25">
      <c r="A29" s="568" t="s">
        <v>152</v>
      </c>
    </row>
    <row r="30" spans="1:1" x14ac:dyDescent="0.25">
      <c r="A30" s="569" t="s">
        <v>153</v>
      </c>
    </row>
    <row r="31" spans="1:1" x14ac:dyDescent="0.25">
      <c r="A31" s="569" t="s">
        <v>154</v>
      </c>
    </row>
    <row r="32" spans="1:1" x14ac:dyDescent="0.25">
      <c r="A32" s="571" t="s">
        <v>155</v>
      </c>
    </row>
    <row r="33" spans="1:8" x14ac:dyDescent="0.25">
      <c r="A33" s="569" t="s">
        <v>156</v>
      </c>
    </row>
    <row r="34" spans="1:8" x14ac:dyDescent="0.25">
      <c r="A34" s="569" t="s">
        <v>157</v>
      </c>
    </row>
    <row r="35" spans="1:8" x14ac:dyDescent="0.25">
      <c r="A35" s="569"/>
    </row>
    <row r="36" spans="1:8" x14ac:dyDescent="0.25">
      <c r="A36" s="572" t="s">
        <v>453</v>
      </c>
    </row>
    <row r="37" spans="1:8" x14ac:dyDescent="0.25">
      <c r="A37" s="572" t="s">
        <v>454</v>
      </c>
    </row>
    <row r="38" spans="1:8" x14ac:dyDescent="0.25">
      <c r="A38" s="572" t="s">
        <v>455</v>
      </c>
    </row>
    <row r="39" spans="1:8" x14ac:dyDescent="0.25">
      <c r="A39" s="572" t="s">
        <v>456</v>
      </c>
    </row>
    <row r="40" spans="1:8" x14ac:dyDescent="0.25">
      <c r="A40" s="572" t="s">
        <v>457</v>
      </c>
    </row>
    <row r="41" spans="1:8" x14ac:dyDescent="0.25">
      <c r="A41" s="572" t="s">
        <v>458</v>
      </c>
    </row>
    <row r="42" spans="1:8" x14ac:dyDescent="0.25">
      <c r="A42" s="569"/>
    </row>
    <row r="43" spans="1:8" x14ac:dyDescent="0.25">
      <c r="A43" s="568" t="s">
        <v>459</v>
      </c>
    </row>
    <row r="44" spans="1:8" x14ac:dyDescent="0.25">
      <c r="A44" s="568"/>
    </row>
    <row r="45" spans="1:8" x14ac:dyDescent="0.25">
      <c r="A45" s="573" t="s">
        <v>460</v>
      </c>
    </row>
    <row r="46" spans="1:8" ht="26.4" x14ac:dyDescent="0.25">
      <c r="A46" s="573" t="s">
        <v>461</v>
      </c>
    </row>
    <row r="47" spans="1:8" x14ac:dyDescent="0.25">
      <c r="A47" s="573" t="s">
        <v>462</v>
      </c>
    </row>
    <row r="48" spans="1:8" x14ac:dyDescent="0.25">
      <c r="A48" s="574" t="s">
        <v>463</v>
      </c>
      <c r="B48" s="569"/>
      <c r="C48" s="569"/>
      <c r="D48" s="569"/>
      <c r="E48" s="569"/>
      <c r="F48" s="569"/>
      <c r="G48" s="569"/>
      <c r="H48" s="569"/>
    </row>
    <row r="49" spans="1:8" x14ac:dyDescent="0.25">
      <c r="A49" s="575" t="s">
        <v>464</v>
      </c>
      <c r="B49" s="569"/>
      <c r="C49" s="569"/>
      <c r="D49" s="569"/>
      <c r="E49" s="569"/>
      <c r="F49" s="569"/>
      <c r="G49" s="569"/>
      <c r="H49" s="569"/>
    </row>
    <row r="50" spans="1:8" x14ac:dyDescent="0.25">
      <c r="A50" s="574" t="s">
        <v>465</v>
      </c>
      <c r="B50" s="569"/>
      <c r="C50" s="569"/>
      <c r="D50" s="569"/>
      <c r="E50" s="569"/>
      <c r="F50" s="569"/>
      <c r="G50" s="569"/>
      <c r="H50" s="569"/>
    </row>
    <row r="51" spans="1:8" x14ac:dyDescent="0.25">
      <c r="A51" s="576" t="s">
        <v>466</v>
      </c>
      <c r="B51" s="569"/>
      <c r="C51" s="569"/>
      <c r="D51" s="569"/>
      <c r="E51" s="569"/>
      <c r="F51" s="569"/>
      <c r="G51" s="569"/>
      <c r="H51" s="569"/>
    </row>
    <row r="52" spans="1:8" x14ac:dyDescent="0.25">
      <c r="A52" s="576" t="s">
        <v>302</v>
      </c>
      <c r="B52" s="569"/>
      <c r="C52" s="569"/>
      <c r="D52" s="569"/>
      <c r="E52" s="569"/>
      <c r="F52" s="569"/>
      <c r="G52" s="569"/>
      <c r="H52" s="569"/>
    </row>
    <row r="53" spans="1:8" x14ac:dyDescent="0.25">
      <c r="A53" s="576" t="s">
        <v>467</v>
      </c>
      <c r="B53" s="569"/>
      <c r="C53" s="569"/>
      <c r="D53" s="569"/>
      <c r="E53" s="569"/>
      <c r="F53" s="569"/>
      <c r="G53" s="569"/>
      <c r="H53" s="569"/>
    </row>
    <row r="54" spans="1:8" x14ac:dyDescent="0.25">
      <c r="A54" s="570" t="s">
        <v>468</v>
      </c>
    </row>
    <row r="55" spans="1:8" x14ac:dyDescent="0.25">
      <c r="A55" s="570" t="s">
        <v>469</v>
      </c>
    </row>
    <row r="56" spans="1:8" x14ac:dyDescent="0.25">
      <c r="A56" s="574" t="s">
        <v>408</v>
      </c>
      <c r="B56" s="569"/>
      <c r="C56" s="569"/>
      <c r="D56" s="569"/>
      <c r="E56" s="569"/>
      <c r="F56" s="569"/>
      <c r="G56" s="569"/>
      <c r="H56" s="569"/>
    </row>
    <row r="57" spans="1:8" x14ac:dyDescent="0.25">
      <c r="A57" s="574" t="s">
        <v>470</v>
      </c>
    </row>
    <row r="58" spans="1:8" x14ac:dyDescent="0.25">
      <c r="A58" s="576" t="s">
        <v>231</v>
      </c>
    </row>
    <row r="59" spans="1:8" x14ac:dyDescent="0.25">
      <c r="A59" s="576" t="s">
        <v>232</v>
      </c>
    </row>
    <row r="60" spans="1:8" x14ac:dyDescent="0.25">
      <c r="A60" s="576" t="s">
        <v>233</v>
      </c>
    </row>
    <row r="61" spans="1:8" x14ac:dyDescent="0.25">
      <c r="A61" s="574" t="s">
        <v>471</v>
      </c>
    </row>
    <row r="62" spans="1:8" x14ac:dyDescent="0.25">
      <c r="A62" s="574" t="s">
        <v>472</v>
      </c>
    </row>
    <row r="63" spans="1:8" s="578" customFormat="1" x14ac:dyDescent="0.25">
      <c r="A63" s="577" t="s">
        <v>473</v>
      </c>
    </row>
    <row r="64" spans="1:8" x14ac:dyDescent="0.25">
      <c r="A64" s="574" t="s">
        <v>474</v>
      </c>
    </row>
    <row r="65" spans="1:1" x14ac:dyDescent="0.25">
      <c r="A65" s="569"/>
    </row>
    <row r="66" spans="1:1" x14ac:dyDescent="0.25">
      <c r="A66" s="568" t="s">
        <v>158</v>
      </c>
    </row>
    <row r="67" spans="1:1" x14ac:dyDescent="0.25">
      <c r="A67" s="569"/>
    </row>
    <row r="68" spans="1:1" x14ac:dyDescent="0.25">
      <c r="A68" s="570" t="s">
        <v>475</v>
      </c>
    </row>
    <row r="69" spans="1:1" x14ac:dyDescent="0.25">
      <c r="A69" s="569"/>
    </row>
    <row r="70" spans="1:1" x14ac:dyDescent="0.25">
      <c r="A70" s="570" t="s">
        <v>476</v>
      </c>
    </row>
    <row r="71" spans="1:1" x14ac:dyDescent="0.25">
      <c r="A71" s="569" t="s">
        <v>159</v>
      </c>
    </row>
    <row r="72" spans="1:1" x14ac:dyDescent="0.25">
      <c r="A72" s="569"/>
    </row>
    <row r="73" spans="1:1" x14ac:dyDescent="0.25">
      <c r="A73" s="570" t="s">
        <v>477</v>
      </c>
    </row>
    <row r="74" spans="1:1" x14ac:dyDescent="0.25">
      <c r="A74" s="569" t="s">
        <v>160</v>
      </c>
    </row>
    <row r="75" spans="1:1" x14ac:dyDescent="0.25">
      <c r="A75" s="569"/>
    </row>
    <row r="76" spans="1:1" x14ac:dyDescent="0.25">
      <c r="A76" s="570" t="s">
        <v>478</v>
      </c>
    </row>
    <row r="77" spans="1:1" x14ac:dyDescent="0.25">
      <c r="A77" s="569" t="s">
        <v>176</v>
      </c>
    </row>
    <row r="78" spans="1:1" x14ac:dyDescent="0.25">
      <c r="A78" s="569" t="s">
        <v>177</v>
      </c>
    </row>
    <row r="79" spans="1:1" x14ac:dyDescent="0.25">
      <c r="A79" s="569"/>
    </row>
    <row r="80" spans="1:1" x14ac:dyDescent="0.25">
      <c r="A80" s="570" t="s">
        <v>479</v>
      </c>
    </row>
    <row r="81" spans="1:1" x14ac:dyDescent="0.25">
      <c r="A81" s="570"/>
    </row>
    <row r="82" spans="1:1" x14ac:dyDescent="0.25">
      <c r="A82" s="574" t="s">
        <v>480</v>
      </c>
    </row>
    <row r="83" spans="1:1" x14ac:dyDescent="0.25">
      <c r="A83" s="576" t="s">
        <v>228</v>
      </c>
    </row>
    <row r="84" spans="1:1" x14ac:dyDescent="0.25">
      <c r="A84" s="576"/>
    </row>
    <row r="85" spans="1:1" x14ac:dyDescent="0.25">
      <c r="A85" s="570" t="s">
        <v>481</v>
      </c>
    </row>
    <row r="86" spans="1:1" x14ac:dyDescent="0.25">
      <c r="A86" s="570"/>
    </row>
    <row r="87" spans="1:1" x14ac:dyDescent="0.25">
      <c r="A87" s="570" t="s">
        <v>482</v>
      </c>
    </row>
    <row r="88" spans="1:1" x14ac:dyDescent="0.25">
      <c r="A88" s="570"/>
    </row>
    <row r="89" spans="1:1" x14ac:dyDescent="0.25">
      <c r="A89" s="570" t="s">
        <v>483</v>
      </c>
    </row>
    <row r="90" spans="1:1" x14ac:dyDescent="0.25">
      <c r="A90" s="570"/>
    </row>
    <row r="91" spans="1:1" x14ac:dyDescent="0.25">
      <c r="A91" s="570" t="s">
        <v>484</v>
      </c>
    </row>
    <row r="92" spans="1:1" x14ac:dyDescent="0.25">
      <c r="A92" s="570"/>
    </row>
    <row r="93" spans="1:1" x14ac:dyDescent="0.25">
      <c r="A93" s="570" t="s">
        <v>485</v>
      </c>
    </row>
    <row r="94" spans="1:1" x14ac:dyDescent="0.25">
      <c r="A94" s="570"/>
    </row>
    <row r="95" spans="1:1" x14ac:dyDescent="0.25">
      <c r="A95" s="570" t="s">
        <v>486</v>
      </c>
    </row>
    <row r="96" spans="1:1" x14ac:dyDescent="0.25">
      <c r="A96" s="569" t="s">
        <v>161</v>
      </c>
    </row>
    <row r="97" spans="1:1" x14ac:dyDescent="0.25">
      <c r="A97" s="569"/>
    </row>
    <row r="98" spans="1:1" x14ac:dyDescent="0.25">
      <c r="A98" s="579" t="s">
        <v>487</v>
      </c>
    </row>
    <row r="99" spans="1:1" x14ac:dyDescent="0.25">
      <c r="A99" s="569" t="s">
        <v>250</v>
      </c>
    </row>
    <row r="100" spans="1:1" ht="15.75" customHeight="1" x14ac:dyDescent="0.25">
      <c r="A100" s="568" t="s">
        <v>162</v>
      </c>
    </row>
    <row r="101" spans="1:1" x14ac:dyDescent="0.25">
      <c r="A101" s="569"/>
    </row>
    <row r="102" spans="1:1" x14ac:dyDescent="0.25">
      <c r="A102" s="570" t="s">
        <v>475</v>
      </c>
    </row>
    <row r="103" spans="1:1" x14ac:dyDescent="0.25">
      <c r="A103" s="569"/>
    </row>
    <row r="104" spans="1:1" x14ac:dyDescent="0.25">
      <c r="A104" s="570" t="s">
        <v>488</v>
      </c>
    </row>
    <row r="105" spans="1:1" x14ac:dyDescent="0.25">
      <c r="A105" s="569" t="s">
        <v>288</v>
      </c>
    </row>
    <row r="106" spans="1:1" x14ac:dyDescent="0.25">
      <c r="A106" s="569"/>
    </row>
    <row r="107" spans="1:1" x14ac:dyDescent="0.25">
      <c r="A107" s="570" t="s">
        <v>489</v>
      </c>
    </row>
    <row r="108" spans="1:1" x14ac:dyDescent="0.25">
      <c r="A108" s="570"/>
    </row>
    <row r="109" spans="1:1" x14ac:dyDescent="0.25">
      <c r="A109" s="570" t="s">
        <v>490</v>
      </c>
    </row>
    <row r="110" spans="1:1" x14ac:dyDescent="0.25">
      <c r="A110" s="570"/>
    </row>
    <row r="111" spans="1:1" x14ac:dyDescent="0.25">
      <c r="A111" s="570" t="s">
        <v>491</v>
      </c>
    </row>
    <row r="112" spans="1:1" x14ac:dyDescent="0.25">
      <c r="A112" s="570"/>
    </row>
    <row r="113" spans="1:1" x14ac:dyDescent="0.25">
      <c r="A113" s="570" t="s">
        <v>492</v>
      </c>
    </row>
    <row r="114" spans="1:1" x14ac:dyDescent="0.25">
      <c r="A114" s="570"/>
    </row>
    <row r="115" spans="1:1" x14ac:dyDescent="0.25">
      <c r="A115" s="570" t="s">
        <v>493</v>
      </c>
    </row>
    <row r="116" spans="1:1" x14ac:dyDescent="0.25">
      <c r="A116" s="569" t="s">
        <v>303</v>
      </c>
    </row>
    <row r="117" spans="1:1" x14ac:dyDescent="0.25">
      <c r="A117" s="569"/>
    </row>
    <row r="118" spans="1:1" s="578" customFormat="1" x14ac:dyDescent="0.25">
      <c r="A118" s="577" t="s">
        <v>494</v>
      </c>
    </row>
    <row r="119" spans="1:1" x14ac:dyDescent="0.25">
      <c r="A119" s="570"/>
    </row>
    <row r="120" spans="1:1" x14ac:dyDescent="0.25">
      <c r="A120" s="570" t="s">
        <v>495</v>
      </c>
    </row>
    <row r="121" spans="1:1" x14ac:dyDescent="0.25">
      <c r="A121" s="570"/>
    </row>
    <row r="122" spans="1:1" x14ac:dyDescent="0.25">
      <c r="A122" s="570" t="s">
        <v>496</v>
      </c>
    </row>
    <row r="123" spans="1:1" x14ac:dyDescent="0.25">
      <c r="A123" s="569"/>
    </row>
    <row r="124" spans="1:1" x14ac:dyDescent="0.25">
      <c r="A124" s="569"/>
    </row>
    <row r="125" spans="1:1" x14ac:dyDescent="0.25">
      <c r="A125" s="570" t="s">
        <v>497</v>
      </c>
    </row>
    <row r="126" spans="1:1" x14ac:dyDescent="0.25">
      <c r="A126" s="569" t="s">
        <v>163</v>
      </c>
    </row>
    <row r="127" spans="1:1" x14ac:dyDescent="0.25">
      <c r="A127" s="570" t="s">
        <v>377</v>
      </c>
    </row>
    <row r="128" spans="1:1" ht="16.2" customHeight="1" x14ac:dyDescent="0.25">
      <c r="A128" s="569" t="s">
        <v>498</v>
      </c>
    </row>
    <row r="129" spans="1:8" x14ac:dyDescent="0.25">
      <c r="A129" s="569" t="s">
        <v>304</v>
      </c>
    </row>
    <row r="130" spans="1:8" s="580" customFormat="1" x14ac:dyDescent="0.25">
      <c r="A130" s="570"/>
    </row>
    <row r="131" spans="1:8" x14ac:dyDescent="0.25">
      <c r="A131" s="570" t="s">
        <v>499</v>
      </c>
      <c r="B131" s="569"/>
      <c r="C131" s="569"/>
      <c r="D131" s="569"/>
      <c r="E131" s="569"/>
      <c r="F131" s="569"/>
      <c r="G131" s="569"/>
      <c r="H131" s="569"/>
    </row>
    <row r="132" spans="1:8" x14ac:dyDescent="0.25">
      <c r="A132" s="569"/>
    </row>
    <row r="133" spans="1:8" x14ac:dyDescent="0.25">
      <c r="A133" s="570" t="s">
        <v>500</v>
      </c>
    </row>
    <row r="134" spans="1:8" x14ac:dyDescent="0.25">
      <c r="A134" s="569"/>
    </row>
    <row r="135" spans="1:8" s="578" customFormat="1" x14ac:dyDescent="0.25">
      <c r="A135" s="577" t="s">
        <v>501</v>
      </c>
    </row>
    <row r="136" spans="1:8" x14ac:dyDescent="0.25">
      <c r="A136" s="570"/>
    </row>
    <row r="137" spans="1:8" x14ac:dyDescent="0.25">
      <c r="A137" s="570" t="s">
        <v>502</v>
      </c>
    </row>
    <row r="138" spans="1:8" x14ac:dyDescent="0.25">
      <c r="A138" s="570"/>
    </row>
    <row r="139" spans="1:8" hidden="1" x14ac:dyDescent="0.25">
      <c r="A139" s="570" t="s">
        <v>503</v>
      </c>
    </row>
    <row r="140" spans="1:8" x14ac:dyDescent="0.25">
      <c r="A140" s="569"/>
    </row>
    <row r="141" spans="1:8" x14ac:dyDescent="0.25">
      <c r="A141" s="568" t="s">
        <v>164</v>
      </c>
    </row>
    <row r="142" spans="1:8" x14ac:dyDescent="0.25">
      <c r="A142" s="569"/>
    </row>
    <row r="143" spans="1:8" x14ac:dyDescent="0.25">
      <c r="A143" s="570" t="s">
        <v>475</v>
      </c>
    </row>
    <row r="144" spans="1:8" x14ac:dyDescent="0.25">
      <c r="A144" s="569"/>
    </row>
    <row r="145" spans="1:1" x14ac:dyDescent="0.25">
      <c r="A145" s="570" t="s">
        <v>504</v>
      </c>
    </row>
    <row r="146" spans="1:1" x14ac:dyDescent="0.25">
      <c r="A146" s="576" t="s">
        <v>234</v>
      </c>
    </row>
    <row r="147" spans="1:1" x14ac:dyDescent="0.25">
      <c r="A147" s="576" t="s">
        <v>235</v>
      </c>
    </row>
    <row r="148" spans="1:1" x14ac:dyDescent="0.25">
      <c r="A148" s="576" t="s">
        <v>198</v>
      </c>
    </row>
    <row r="149" spans="1:1" x14ac:dyDescent="0.25">
      <c r="A149" s="569"/>
    </row>
    <row r="150" spans="1:1" x14ac:dyDescent="0.25">
      <c r="A150" s="570" t="s">
        <v>505</v>
      </c>
    </row>
    <row r="151" spans="1:1" x14ac:dyDescent="0.25">
      <c r="A151" s="570"/>
    </row>
    <row r="152" spans="1:1" x14ac:dyDescent="0.25">
      <c r="A152" s="570" t="s">
        <v>506</v>
      </c>
    </row>
    <row r="153" spans="1:1" x14ac:dyDescent="0.25">
      <c r="A153" s="570"/>
    </row>
    <row r="154" spans="1:1" x14ac:dyDescent="0.25">
      <c r="A154" s="570" t="s">
        <v>507</v>
      </c>
    </row>
    <row r="155" spans="1:1" x14ac:dyDescent="0.25">
      <c r="A155" s="570"/>
    </row>
    <row r="156" spans="1:1" x14ac:dyDescent="0.25">
      <c r="A156" s="570" t="s">
        <v>508</v>
      </c>
    </row>
    <row r="157" spans="1:1" x14ac:dyDescent="0.25">
      <c r="A157" s="570"/>
    </row>
    <row r="158" spans="1:1" x14ac:dyDescent="0.25">
      <c r="A158" s="570" t="s">
        <v>509</v>
      </c>
    </row>
    <row r="159" spans="1:1" x14ac:dyDescent="0.25">
      <c r="A159" s="570"/>
    </row>
    <row r="160" spans="1:1" x14ac:dyDescent="0.25">
      <c r="A160" s="570" t="s">
        <v>510</v>
      </c>
    </row>
    <row r="161" spans="1:1" x14ac:dyDescent="0.25">
      <c r="A161" s="569" t="s">
        <v>289</v>
      </c>
    </row>
    <row r="162" spans="1:1" ht="15" customHeight="1" x14ac:dyDescent="0.25">
      <c r="A162" s="568" t="s">
        <v>165</v>
      </c>
    </row>
    <row r="163" spans="1:1" x14ac:dyDescent="0.25">
      <c r="A163" s="569"/>
    </row>
    <row r="164" spans="1:1" x14ac:dyDescent="0.25">
      <c r="A164" s="570" t="s">
        <v>475</v>
      </c>
    </row>
    <row r="165" spans="1:1" x14ac:dyDescent="0.25">
      <c r="A165" s="569"/>
    </row>
    <row r="166" spans="1:1" x14ac:dyDescent="0.25">
      <c r="A166" s="570" t="s">
        <v>511</v>
      </c>
    </row>
    <row r="167" spans="1:1" x14ac:dyDescent="0.25">
      <c r="A167" s="569" t="s">
        <v>166</v>
      </c>
    </row>
    <row r="168" spans="1:1" x14ac:dyDescent="0.25">
      <c r="A168" s="569"/>
    </row>
    <row r="169" spans="1:1" x14ac:dyDescent="0.25">
      <c r="A169" s="570" t="s">
        <v>512</v>
      </c>
    </row>
    <row r="170" spans="1:1" x14ac:dyDescent="0.25">
      <c r="A170" s="570"/>
    </row>
    <row r="171" spans="1:1" x14ac:dyDescent="0.25">
      <c r="A171" s="570" t="s">
        <v>513</v>
      </c>
    </row>
    <row r="172" spans="1:1" x14ac:dyDescent="0.25">
      <c r="A172" s="570"/>
    </row>
    <row r="173" spans="1:1" x14ac:dyDescent="0.25">
      <c r="A173" s="570" t="s">
        <v>514</v>
      </c>
    </row>
    <row r="174" spans="1:1" x14ac:dyDescent="0.25">
      <c r="A174" s="570"/>
    </row>
    <row r="175" spans="1:1" x14ac:dyDescent="0.25">
      <c r="A175" s="570" t="s">
        <v>515</v>
      </c>
    </row>
    <row r="176" spans="1:1" x14ac:dyDescent="0.25">
      <c r="A176" s="569"/>
    </row>
    <row r="177" spans="1:1" x14ac:dyDescent="0.25">
      <c r="A177" s="568" t="s">
        <v>167</v>
      </c>
    </row>
    <row r="178" spans="1:1" x14ac:dyDescent="0.25">
      <c r="A178" s="569"/>
    </row>
    <row r="179" spans="1:1" x14ac:dyDescent="0.25">
      <c r="A179" s="570" t="s">
        <v>475</v>
      </c>
    </row>
    <row r="180" spans="1:1" x14ac:dyDescent="0.25">
      <c r="A180" s="569"/>
    </row>
    <row r="181" spans="1:1" x14ac:dyDescent="0.25">
      <c r="A181" s="570" t="s">
        <v>516</v>
      </c>
    </row>
    <row r="182" spans="1:1" x14ac:dyDescent="0.25">
      <c r="A182" s="569" t="s">
        <v>168</v>
      </c>
    </row>
    <row r="183" spans="1:1" x14ac:dyDescent="0.25">
      <c r="A183" s="569"/>
    </row>
    <row r="184" spans="1:1" x14ac:dyDescent="0.25">
      <c r="A184" s="570" t="s">
        <v>517</v>
      </c>
    </row>
    <row r="185" spans="1:1" x14ac:dyDescent="0.25">
      <c r="A185" s="570"/>
    </row>
    <row r="186" spans="1:1" x14ac:dyDescent="0.25">
      <c r="A186" s="570" t="s">
        <v>513</v>
      </c>
    </row>
    <row r="187" spans="1:1" x14ac:dyDescent="0.25">
      <c r="A187" s="570"/>
    </row>
    <row r="188" spans="1:1" x14ac:dyDescent="0.25">
      <c r="A188" s="570" t="s">
        <v>518</v>
      </c>
    </row>
    <row r="189" spans="1:1" x14ac:dyDescent="0.25">
      <c r="A189" s="570"/>
    </row>
    <row r="190" spans="1:1" x14ac:dyDescent="0.25">
      <c r="A190" s="570" t="s">
        <v>519</v>
      </c>
    </row>
    <row r="191" spans="1:1" x14ac:dyDescent="0.25">
      <c r="A191" s="569"/>
    </row>
    <row r="192" spans="1:1" x14ac:dyDescent="0.25">
      <c r="A192" s="570" t="s">
        <v>520</v>
      </c>
    </row>
    <row r="193" spans="1:1" x14ac:dyDescent="0.25">
      <c r="A193" s="569" t="s">
        <v>178</v>
      </c>
    </row>
    <row r="194" spans="1:1" x14ac:dyDescent="0.25">
      <c r="A194" s="569" t="s">
        <v>179</v>
      </c>
    </row>
    <row r="195" spans="1:1" x14ac:dyDescent="0.25">
      <c r="A195" s="569" t="s">
        <v>180</v>
      </c>
    </row>
    <row r="196" spans="1:1" x14ac:dyDescent="0.25">
      <c r="A196" s="569" t="s">
        <v>181</v>
      </c>
    </row>
    <row r="197" spans="1:1" x14ac:dyDescent="0.25">
      <c r="A197" s="569"/>
    </row>
    <row r="198" spans="1:1" x14ac:dyDescent="0.25">
      <c r="A198" s="570" t="s">
        <v>521</v>
      </c>
    </row>
    <row r="199" spans="1:1" x14ac:dyDescent="0.25">
      <c r="A199" s="570"/>
    </row>
    <row r="200" spans="1:1" x14ac:dyDescent="0.25">
      <c r="A200" s="570" t="s">
        <v>522</v>
      </c>
    </row>
    <row r="201" spans="1:1" x14ac:dyDescent="0.25">
      <c r="A201" s="570"/>
    </row>
    <row r="202" spans="1:1" x14ac:dyDescent="0.25">
      <c r="A202" s="570" t="s">
        <v>523</v>
      </c>
    </row>
    <row r="203" spans="1:1" x14ac:dyDescent="0.25">
      <c r="A203" s="570"/>
    </row>
    <row r="204" spans="1:1" x14ac:dyDescent="0.25">
      <c r="A204" s="570" t="s">
        <v>508</v>
      </c>
    </row>
    <row r="205" spans="1:1" x14ac:dyDescent="0.25">
      <c r="A205" s="570"/>
    </row>
    <row r="206" spans="1:1" x14ac:dyDescent="0.25">
      <c r="A206" s="570" t="s">
        <v>524</v>
      </c>
    </row>
    <row r="207" spans="1:1" x14ac:dyDescent="0.25">
      <c r="A207" s="570"/>
    </row>
    <row r="208" spans="1:1" x14ac:dyDescent="0.25">
      <c r="A208" s="570" t="s">
        <v>525</v>
      </c>
    </row>
    <row r="209" spans="1:1" x14ac:dyDescent="0.25">
      <c r="A209" s="570"/>
    </row>
    <row r="210" spans="1:1" x14ac:dyDescent="0.25">
      <c r="A210" s="570" t="s">
        <v>526</v>
      </c>
    </row>
    <row r="211" spans="1:1" x14ac:dyDescent="0.25">
      <c r="A211" s="569" t="s">
        <v>251</v>
      </c>
    </row>
    <row r="212" spans="1:1" ht="18.75" customHeight="1" x14ac:dyDescent="0.25">
      <c r="A212" s="568" t="s">
        <v>169</v>
      </c>
    </row>
    <row r="213" spans="1:1" x14ac:dyDescent="0.25">
      <c r="A213" s="569"/>
    </row>
    <row r="214" spans="1:1" x14ac:dyDescent="0.25">
      <c r="A214" s="570" t="s">
        <v>475</v>
      </c>
    </row>
    <row r="215" spans="1:1" x14ac:dyDescent="0.25">
      <c r="A215" s="569"/>
    </row>
    <row r="216" spans="1:1" x14ac:dyDescent="0.25">
      <c r="A216" s="570" t="s">
        <v>182</v>
      </c>
    </row>
    <row r="217" spans="1:1" x14ac:dyDescent="0.25">
      <c r="A217" s="570" t="s">
        <v>183</v>
      </c>
    </row>
    <row r="218" spans="1:1" x14ac:dyDescent="0.25">
      <c r="A218" s="570" t="s">
        <v>184</v>
      </c>
    </row>
    <row r="219" spans="1:1" x14ac:dyDescent="0.25">
      <c r="A219" s="569"/>
    </row>
    <row r="220" spans="1:1" x14ac:dyDescent="0.25">
      <c r="A220" s="569" t="s">
        <v>170</v>
      </c>
    </row>
    <row r="221" spans="1:1" x14ac:dyDescent="0.25">
      <c r="A221" s="569" t="s">
        <v>171</v>
      </c>
    </row>
    <row r="222" spans="1:1" x14ac:dyDescent="0.25">
      <c r="A222" s="569" t="s">
        <v>172</v>
      </c>
    </row>
    <row r="223" spans="1:1" x14ac:dyDescent="0.25">
      <c r="A223" s="569"/>
    </row>
    <row r="224" spans="1:1" x14ac:dyDescent="0.25">
      <c r="A224" s="574" t="s">
        <v>527</v>
      </c>
    </row>
    <row r="225" spans="1:1" x14ac:dyDescent="0.25">
      <c r="A225" s="569" t="s">
        <v>229</v>
      </c>
    </row>
    <row r="226" spans="1:1" x14ac:dyDescent="0.25">
      <c r="A226" s="569"/>
    </row>
    <row r="227" spans="1:1" x14ac:dyDescent="0.25">
      <c r="A227" s="568" t="s">
        <v>173</v>
      </c>
    </row>
    <row r="228" spans="1:1" x14ac:dyDescent="0.25">
      <c r="A228" s="568"/>
    </row>
    <row r="229" spans="1:1" x14ac:dyDescent="0.25">
      <c r="A229" s="570" t="s">
        <v>528</v>
      </c>
    </row>
    <row r="230" spans="1:1" x14ac:dyDescent="0.25">
      <c r="A230" s="570"/>
    </row>
    <row r="231" spans="1:1" x14ac:dyDescent="0.25">
      <c r="A231" s="570" t="s">
        <v>529</v>
      </c>
    </row>
    <row r="232" spans="1:1" x14ac:dyDescent="0.25">
      <c r="A232" s="570"/>
    </row>
    <row r="233" spans="1:1" x14ac:dyDescent="0.25">
      <c r="A233" s="570" t="s">
        <v>530</v>
      </c>
    </row>
    <row r="234" spans="1:1" x14ac:dyDescent="0.25">
      <c r="A234" s="570"/>
    </row>
    <row r="235" spans="1:1" x14ac:dyDescent="0.25">
      <c r="A235" s="570" t="s">
        <v>531</v>
      </c>
    </row>
    <row r="236" spans="1:1" x14ac:dyDescent="0.25">
      <c r="A236" s="570"/>
    </row>
    <row r="237" spans="1:1" x14ac:dyDescent="0.25">
      <c r="A237" s="570" t="s">
        <v>532</v>
      </c>
    </row>
    <row r="238" spans="1:1" x14ac:dyDescent="0.25">
      <c r="A238" s="569" t="s">
        <v>249</v>
      </c>
    </row>
    <row r="239" spans="1:1" x14ac:dyDescent="0.25">
      <c r="A239" s="569"/>
    </row>
    <row r="240" spans="1:1" ht="15" customHeight="1" x14ac:dyDescent="0.25">
      <c r="A240" s="570" t="s">
        <v>533</v>
      </c>
    </row>
    <row r="241" spans="1:1" x14ac:dyDescent="0.25">
      <c r="A241" s="569"/>
    </row>
    <row r="242" spans="1:1" x14ac:dyDescent="0.25">
      <c r="A242" s="570" t="s">
        <v>534</v>
      </c>
    </row>
    <row r="243" spans="1:1" x14ac:dyDescent="0.25">
      <c r="A243" s="569"/>
    </row>
    <row r="244" spans="1:1" x14ac:dyDescent="0.25">
      <c r="A244" s="568" t="s">
        <v>174</v>
      </c>
    </row>
    <row r="245" spans="1:1" x14ac:dyDescent="0.25">
      <c r="A245" s="568"/>
    </row>
    <row r="246" spans="1:1" x14ac:dyDescent="0.25">
      <c r="A246" s="570" t="s">
        <v>535</v>
      </c>
    </row>
    <row r="247" spans="1:1" x14ac:dyDescent="0.25">
      <c r="A247" s="570"/>
    </row>
    <row r="248" spans="1:1" x14ac:dyDescent="0.25">
      <c r="A248" s="570" t="s">
        <v>536</v>
      </c>
    </row>
    <row r="249" spans="1:1" x14ac:dyDescent="0.25">
      <c r="A249" s="570"/>
    </row>
    <row r="250" spans="1:1" x14ac:dyDescent="0.25">
      <c r="A250" s="570" t="s">
        <v>537</v>
      </c>
    </row>
    <row r="251" spans="1:1" x14ac:dyDescent="0.25">
      <c r="A251" s="570"/>
    </row>
    <row r="252" spans="1:1" x14ac:dyDescent="0.25">
      <c r="A252" s="570" t="s">
        <v>538</v>
      </c>
    </row>
    <row r="253" spans="1:1" x14ac:dyDescent="0.25">
      <c r="A253" s="570"/>
    </row>
    <row r="254" spans="1:1" x14ac:dyDescent="0.25">
      <c r="A254" s="570" t="s">
        <v>539</v>
      </c>
    </row>
    <row r="255" spans="1:1" x14ac:dyDescent="0.25">
      <c r="A255" s="569" t="s">
        <v>300</v>
      </c>
    </row>
    <row r="256" spans="1:1" ht="15.75" customHeight="1" x14ac:dyDescent="0.25">
      <c r="A256" s="570" t="s">
        <v>540</v>
      </c>
    </row>
    <row r="257" spans="1:8" x14ac:dyDescent="0.25">
      <c r="A257" s="570"/>
    </row>
    <row r="258" spans="1:8" x14ac:dyDescent="0.25">
      <c r="A258" s="570" t="s">
        <v>541</v>
      </c>
    </row>
    <row r="259" spans="1:8" x14ac:dyDescent="0.25">
      <c r="A259" s="570"/>
    </row>
    <row r="260" spans="1:8" x14ac:dyDescent="0.25">
      <c r="A260" s="568" t="s">
        <v>175</v>
      </c>
    </row>
    <row r="261" spans="1:8" x14ac:dyDescent="0.25">
      <c r="A261" s="569" t="s">
        <v>297</v>
      </c>
    </row>
    <row r="262" spans="1:8" x14ac:dyDescent="0.25">
      <c r="A262" s="569" t="s">
        <v>298</v>
      </c>
    </row>
    <row r="263" spans="1:8" x14ac:dyDescent="0.25">
      <c r="A263" s="569" t="s">
        <v>299</v>
      </c>
    </row>
    <row r="264" spans="1:8" x14ac:dyDescent="0.25">
      <c r="A264" s="576"/>
      <c r="B264" s="569"/>
      <c r="C264" s="569"/>
      <c r="D264" s="569"/>
      <c r="E264" s="569"/>
      <c r="F264" s="569"/>
      <c r="G264" s="569"/>
      <c r="H264" s="569"/>
    </row>
    <row r="265" spans="1:8" x14ac:dyDescent="0.25">
      <c r="A265" s="569"/>
    </row>
    <row r="266" spans="1:8" x14ac:dyDescent="0.25">
      <c r="A266" s="569"/>
    </row>
    <row r="267" spans="1:8" x14ac:dyDescent="0.25">
      <c r="A267" s="569"/>
    </row>
  </sheetData>
  <pageMargins left="0.25" right="0.25" top="0.5" bottom="0.5" header="0.5" footer="0.25"/>
  <pageSetup scale="72" orientation="portrait" r:id="rId1"/>
  <headerFooter alignWithMargins="0">
    <oddFooter>&amp;L&amp;Z&amp;F 
- &amp;A&amp;R&amp;P of &amp;N,   &amp;D,  &amp;T</oddFooter>
  </headerFooter>
  <rowBreaks count="4" manualBreakCount="4">
    <brk id="64" man="1"/>
    <brk id="99" man="1"/>
    <brk id="161" man="1"/>
    <brk id="2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37"/>
  <sheetViews>
    <sheetView topLeftCell="A10" zoomScaleNormal="100" zoomScaleSheetLayoutView="100" workbookViewId="0">
      <selection activeCell="B22" sqref="B22:G22"/>
    </sheetView>
  </sheetViews>
  <sheetFormatPr defaultColWidth="12.85546875" defaultRowHeight="13.8" x14ac:dyDescent="0.25"/>
  <cols>
    <col min="1" max="1" width="2.42578125" style="30" customWidth="1"/>
    <col min="2" max="2" width="39.42578125" style="30" customWidth="1"/>
    <col min="3" max="3" width="15.85546875" style="30" customWidth="1"/>
    <col min="4" max="4" width="52.42578125" style="30" customWidth="1"/>
    <col min="5" max="5" width="16.85546875" style="30" customWidth="1"/>
    <col min="6" max="6" width="30.85546875" style="30" customWidth="1"/>
    <col min="7" max="7" width="34.42578125" style="30" customWidth="1"/>
    <col min="8" max="16384" width="12.85546875" style="30"/>
  </cols>
  <sheetData>
    <row r="1" spans="2:7" ht="10.199999999999999" customHeight="1" x14ac:dyDescent="0.25">
      <c r="B1" s="29" t="s">
        <v>256</v>
      </c>
    </row>
    <row r="2" spans="2:7" ht="10.199999999999999" customHeight="1" x14ac:dyDescent="0.25">
      <c r="B2" s="29" t="s">
        <v>257</v>
      </c>
    </row>
    <row r="3" spans="2:7" ht="10.199999999999999" customHeight="1" x14ac:dyDescent="0.25">
      <c r="B3" s="31" t="s">
        <v>252</v>
      </c>
      <c r="C3" s="32"/>
      <c r="D3" s="32"/>
      <c r="E3" s="32"/>
      <c r="F3" s="33"/>
      <c r="G3" s="34" t="s">
        <v>258</v>
      </c>
    </row>
    <row r="5" spans="2:7" ht="15.6" x14ac:dyDescent="0.3">
      <c r="B5" s="632" t="s">
        <v>255</v>
      </c>
      <c r="C5" s="632"/>
      <c r="D5" s="633"/>
      <c r="E5" s="633"/>
      <c r="F5" s="633"/>
    </row>
    <row r="6" spans="2:7" ht="15.6" x14ac:dyDescent="0.3">
      <c r="D6" s="35" t="s">
        <v>259</v>
      </c>
      <c r="E6" s="36"/>
      <c r="F6" s="37"/>
    </row>
    <row r="7" spans="2:7" ht="19.5" customHeight="1" x14ac:dyDescent="0.3">
      <c r="D7" s="38" t="s">
        <v>260</v>
      </c>
      <c r="E7" s="39"/>
      <c r="F7" s="39"/>
    </row>
    <row r="8" spans="2:7" ht="21" customHeight="1" x14ac:dyDescent="0.3">
      <c r="D8" s="38" t="s">
        <v>280</v>
      </c>
      <c r="E8" s="40" t="str">
        <f>RIGHT(summary!A4,7)</f>
        <v>2019-20</v>
      </c>
    </row>
    <row r="9" spans="2:7" ht="26.25" customHeight="1" x14ac:dyDescent="0.3">
      <c r="B9" s="41"/>
      <c r="C9" s="41"/>
      <c r="D9" s="41"/>
      <c r="E9" s="41"/>
      <c r="F9" s="41"/>
    </row>
    <row r="10" spans="2:7" s="43" customFormat="1" ht="15" customHeight="1" x14ac:dyDescent="0.3">
      <c r="B10" s="631" t="s">
        <v>261</v>
      </c>
      <c r="C10" s="631"/>
      <c r="D10" s="631"/>
      <c r="E10" s="631"/>
      <c r="F10" s="631"/>
      <c r="G10" s="631"/>
    </row>
    <row r="11" spans="2:7" s="43" customFormat="1" ht="15" customHeight="1" x14ac:dyDescent="0.3">
      <c r="B11" s="631" t="s">
        <v>262</v>
      </c>
      <c r="C11" s="631"/>
      <c r="D11" s="631"/>
      <c r="E11" s="631"/>
      <c r="F11" s="631"/>
      <c r="G11" s="631"/>
    </row>
    <row r="12" spans="2:7" s="43" customFormat="1" ht="15" customHeight="1" x14ac:dyDescent="0.3">
      <c r="B12" s="631" t="s">
        <v>263</v>
      </c>
      <c r="C12" s="631"/>
      <c r="D12" s="631"/>
      <c r="E12" s="631"/>
      <c r="F12" s="631"/>
      <c r="G12" s="631"/>
    </row>
    <row r="13" spans="2:7" s="43" customFormat="1" ht="15" customHeight="1" x14ac:dyDescent="0.3">
      <c r="B13" s="631" t="s">
        <v>264</v>
      </c>
      <c r="C13" s="631"/>
      <c r="D13" s="631"/>
      <c r="E13" s="631"/>
      <c r="F13" s="631"/>
      <c r="G13" s="631"/>
    </row>
    <row r="14" spans="2:7" s="43" customFormat="1" ht="15" customHeight="1" x14ac:dyDescent="0.3">
      <c r="B14" s="42"/>
      <c r="C14" s="44"/>
      <c r="D14" s="45"/>
      <c r="E14" s="45"/>
      <c r="F14" s="45"/>
    </row>
    <row r="15" spans="2:7" s="43" customFormat="1" ht="15" customHeight="1" x14ac:dyDescent="0.3">
      <c r="B15" s="631" t="s">
        <v>265</v>
      </c>
      <c r="C15" s="631"/>
      <c r="D15" s="631"/>
      <c r="E15" s="631"/>
      <c r="F15" s="631"/>
      <c r="G15" s="46">
        <v>44012</v>
      </c>
    </row>
    <row r="16" spans="2:7" s="43" customFormat="1" ht="15" customHeight="1" x14ac:dyDescent="0.3">
      <c r="B16" s="631" t="s">
        <v>266</v>
      </c>
      <c r="C16" s="631"/>
      <c r="D16" s="631"/>
      <c r="E16" s="631"/>
      <c r="F16" s="631"/>
      <c r="G16" s="631"/>
    </row>
    <row r="17" spans="2:7" s="43" customFormat="1" ht="15" customHeight="1" x14ac:dyDescent="0.3">
      <c r="B17" s="634" t="s">
        <v>267</v>
      </c>
      <c r="C17" s="634"/>
      <c r="D17" s="634"/>
      <c r="E17" s="634"/>
      <c r="F17" s="634"/>
      <c r="G17" s="634"/>
    </row>
    <row r="18" spans="2:7" s="43" customFormat="1" ht="15" customHeight="1" x14ac:dyDescent="0.3">
      <c r="B18" s="42"/>
      <c r="C18" s="44"/>
      <c r="D18" s="45"/>
      <c r="E18" s="45"/>
      <c r="F18" s="45"/>
    </row>
    <row r="19" spans="2:7" s="43" customFormat="1" ht="15" customHeight="1" x14ac:dyDescent="0.3">
      <c r="B19" s="631" t="s">
        <v>268</v>
      </c>
      <c r="C19" s="631"/>
      <c r="D19" s="631"/>
      <c r="E19" s="631"/>
      <c r="F19" s="631"/>
      <c r="G19" s="631"/>
    </row>
    <row r="20" spans="2:7" s="43" customFormat="1" ht="15" customHeight="1" x14ac:dyDescent="0.3">
      <c r="B20" s="634" t="s">
        <v>269</v>
      </c>
      <c r="C20" s="634"/>
      <c r="D20" s="634"/>
      <c r="E20" s="634"/>
      <c r="F20" s="634"/>
      <c r="G20" s="634"/>
    </row>
    <row r="21" spans="2:7" s="43" customFormat="1" ht="10.5" customHeight="1" x14ac:dyDescent="0.3">
      <c r="B21" s="44"/>
      <c r="C21" s="44"/>
      <c r="D21" s="45"/>
      <c r="E21" s="45"/>
      <c r="F21" s="45"/>
    </row>
    <row r="22" spans="2:7" s="43" customFormat="1" ht="15" customHeight="1" x14ac:dyDescent="0.3">
      <c r="B22" s="631" t="s">
        <v>270</v>
      </c>
      <c r="C22" s="631"/>
      <c r="D22" s="631"/>
      <c r="E22" s="631"/>
      <c r="F22" s="631"/>
      <c r="G22" s="631"/>
    </row>
    <row r="23" spans="2:7" s="43" customFormat="1" ht="15" customHeight="1" x14ac:dyDescent="0.3">
      <c r="B23" s="631" t="s">
        <v>271</v>
      </c>
      <c r="C23" s="631"/>
      <c r="D23" s="631"/>
      <c r="E23" s="631"/>
      <c r="F23" s="631"/>
      <c r="G23" s="631"/>
    </row>
    <row r="24" spans="2:7" ht="44.25" customHeight="1" x14ac:dyDescent="0.25">
      <c r="B24" s="626" t="str">
        <f>IF(summary!C14="", "", summary!C14)</f>
        <v/>
      </c>
      <c r="C24" s="626"/>
      <c r="D24" s="626"/>
      <c r="F24" s="628">
        <f>+summary!L16</f>
        <v>0</v>
      </c>
      <c r="G24" s="628"/>
    </row>
    <row r="25" spans="2:7" ht="17.25" customHeight="1" x14ac:dyDescent="0.25">
      <c r="B25" s="47" t="s">
        <v>272</v>
      </c>
      <c r="C25" s="43"/>
      <c r="D25" s="43"/>
      <c r="E25" s="43"/>
      <c r="F25" s="47" t="s">
        <v>273</v>
      </c>
      <c r="G25" s="43"/>
    </row>
    <row r="26" spans="2:7" ht="34.5" customHeight="1" x14ac:dyDescent="0.25">
      <c r="B26" s="43"/>
      <c r="C26" s="43"/>
      <c r="D26" s="43"/>
      <c r="E26" s="54" t="s">
        <v>274</v>
      </c>
      <c r="F26" s="626"/>
      <c r="G26" s="626"/>
    </row>
    <row r="27" spans="2:7" ht="16.5" customHeight="1" x14ac:dyDescent="0.25">
      <c r="F27" s="49" t="s">
        <v>275</v>
      </c>
    </row>
    <row r="28" spans="2:7" ht="34.5" customHeight="1" x14ac:dyDescent="0.25">
      <c r="E28" s="54" t="s">
        <v>276</v>
      </c>
      <c r="F28" s="626" t="str">
        <f>IF(summary!C17="", "",summary!C17)</f>
        <v/>
      </c>
      <c r="G28" s="626"/>
    </row>
    <row r="29" spans="2:7" ht="16.5" customHeight="1" x14ac:dyDescent="0.25">
      <c r="F29" s="47" t="s">
        <v>277</v>
      </c>
    </row>
    <row r="30" spans="2:7" ht="34.5" customHeight="1" x14ac:dyDescent="0.25">
      <c r="E30" s="54" t="s">
        <v>276</v>
      </c>
      <c r="F30" s="629">
        <f>+summary!G17</f>
        <v>0</v>
      </c>
      <c r="G30" s="626"/>
    </row>
    <row r="31" spans="2:7" ht="16.5" customHeight="1" x14ac:dyDescent="0.25">
      <c r="F31" s="43" t="s">
        <v>254</v>
      </c>
    </row>
    <row r="32" spans="2:7" ht="34.5" customHeight="1" x14ac:dyDescent="0.25">
      <c r="E32" s="54" t="s">
        <v>276</v>
      </c>
      <c r="F32" s="630">
        <f ca="1">IF(summary!I17="", "", summary!I17)</f>
        <v>44411</v>
      </c>
      <c r="G32" s="630"/>
    </row>
    <row r="33" spans="1:7" ht="16.5" customHeight="1" x14ac:dyDescent="0.25">
      <c r="F33" s="30" t="s">
        <v>32</v>
      </c>
    </row>
    <row r="34" spans="1:7" ht="51" customHeight="1" x14ac:dyDescent="0.25">
      <c r="B34" s="626" t="str">
        <f>IF(summary!C19="", "", summary!C19)</f>
        <v/>
      </c>
      <c r="C34" s="626"/>
      <c r="D34" s="626"/>
      <c r="E34" s="48"/>
      <c r="F34" s="627" t="str">
        <f>IF(summary!I19="", "", summary!I19)</f>
        <v/>
      </c>
      <c r="G34" s="627"/>
    </row>
    <row r="35" spans="1:7" s="50" customFormat="1" ht="18.75" customHeight="1" x14ac:dyDescent="0.25">
      <c r="B35" s="51" t="s">
        <v>278</v>
      </c>
      <c r="F35" s="51" t="s">
        <v>279</v>
      </c>
    </row>
    <row r="36" spans="1:7" ht="3.75" customHeight="1" thickBot="1" x14ac:dyDescent="0.3">
      <c r="A36" s="43"/>
      <c r="B36" s="52"/>
      <c r="C36" s="52"/>
      <c r="D36" s="52"/>
      <c r="E36" s="52"/>
      <c r="F36" s="52"/>
      <c r="G36" s="52"/>
    </row>
    <row r="37" spans="1:7" ht="18" customHeight="1" x14ac:dyDescent="0.25">
      <c r="B37" s="53" t="s">
        <v>381</v>
      </c>
    </row>
  </sheetData>
  <mergeCells count="20">
    <mergeCell ref="B23:G23"/>
    <mergeCell ref="B5:F5"/>
    <mergeCell ref="B10:G10"/>
    <mergeCell ref="B11:G11"/>
    <mergeCell ref="B12:G12"/>
    <mergeCell ref="B13:G13"/>
    <mergeCell ref="B15:F15"/>
    <mergeCell ref="B16:G16"/>
    <mergeCell ref="B17:G17"/>
    <mergeCell ref="B19:G19"/>
    <mergeCell ref="B20:G20"/>
    <mergeCell ref="B22:G22"/>
    <mergeCell ref="B34:D34"/>
    <mergeCell ref="F34:G34"/>
    <mergeCell ref="B24:D24"/>
    <mergeCell ref="F24:G24"/>
    <mergeCell ref="F26:G26"/>
    <mergeCell ref="F28:G28"/>
    <mergeCell ref="F30:G30"/>
    <mergeCell ref="F32:G32"/>
  </mergeCells>
  <printOptions horizontalCentered="1"/>
  <pageMargins left="0.3" right="0.3" top="0.5" bottom="0.75" header="0.5" footer="0.25"/>
  <pageSetup scale="76" fitToHeight="0" orientation="portrait" r:id="rId1"/>
  <headerFooter alignWithMargins="0">
    <oddFooter>&amp;L&amp;Z &amp;F
- &amp;A&amp;R&amp;6P &amp;P/&amp;N, 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transitionEntry="1"/>
  <dimension ref="A1:M40"/>
  <sheetViews>
    <sheetView defaultGridColor="0" colorId="22" zoomScale="80" zoomScaleNormal="80" zoomScaleSheetLayoutView="75" workbookViewId="0">
      <pane xSplit="3" ySplit="17" topLeftCell="D33" activePane="bottomRight" state="frozen"/>
      <selection activeCell="E17" sqref="E17"/>
      <selection pane="topRight" activeCell="E17" sqref="E17"/>
      <selection pane="bottomLeft" activeCell="E17" sqref="E17"/>
      <selection pane="bottomRight" activeCell="J9" sqref="J9"/>
    </sheetView>
  </sheetViews>
  <sheetFormatPr defaultColWidth="7.140625" defaultRowHeight="13.2" x14ac:dyDescent="0.25"/>
  <cols>
    <col min="1" max="1" width="4" style="67" customWidth="1"/>
    <col min="2" max="2" width="43.140625" style="67" customWidth="1"/>
    <col min="3" max="3" width="18" style="67" customWidth="1"/>
    <col min="4" max="7" width="16.140625" style="67" customWidth="1"/>
    <col min="8" max="8" width="19.85546875" style="67" customWidth="1"/>
    <col min="9" max="9" width="28.42578125" style="67" customWidth="1"/>
    <col min="10" max="10" width="16.140625" style="67" customWidth="1"/>
    <col min="11" max="11" width="18.42578125" style="67" customWidth="1"/>
    <col min="12" max="12" width="16.140625" style="67" customWidth="1"/>
    <col min="13" max="16384" width="7.140625" style="67"/>
  </cols>
  <sheetData>
    <row r="1" spans="1:13" x14ac:dyDescent="0.25">
      <c r="D1" s="637" t="s">
        <v>199</v>
      </c>
      <c r="E1" s="637"/>
      <c r="F1" s="637"/>
      <c r="G1" s="637"/>
      <c r="H1" s="252"/>
      <c r="I1" s="252"/>
      <c r="J1" s="636" t="s">
        <v>72</v>
      </c>
      <c r="K1" s="636"/>
    </row>
    <row r="2" spans="1:13" x14ac:dyDescent="0.25">
      <c r="D2" s="637" t="str">
        <f>summary!A2</f>
        <v>SUBSTANCE ABUSE PREVENTION AND CONTROL</v>
      </c>
      <c r="E2" s="637"/>
      <c r="F2" s="637"/>
      <c r="G2" s="637"/>
      <c r="H2" s="252"/>
      <c r="I2" s="252"/>
      <c r="J2" s="252" t="s">
        <v>185</v>
      </c>
      <c r="K2" s="252"/>
    </row>
    <row r="3" spans="1:13" x14ac:dyDescent="0.25">
      <c r="A3" s="70"/>
      <c r="B3" s="70"/>
      <c r="C3" s="68"/>
      <c r="D3" s="637" t="s">
        <v>0</v>
      </c>
      <c r="E3" s="637"/>
      <c r="F3" s="637"/>
      <c r="G3" s="637"/>
      <c r="H3" s="252"/>
      <c r="I3" s="252"/>
      <c r="J3" s="253" t="s">
        <v>188</v>
      </c>
      <c r="K3" s="254"/>
    </row>
    <row r="4" spans="1:13" x14ac:dyDescent="0.25">
      <c r="A4" s="255"/>
      <c r="B4" s="70"/>
      <c r="C4" s="68"/>
      <c r="D4" s="638" t="str">
        <f>summary!A4</f>
        <v>FISCAL YEAR 2019-20</v>
      </c>
      <c r="E4" s="638"/>
      <c r="F4" s="638"/>
      <c r="G4" s="638"/>
      <c r="H4" s="252"/>
      <c r="I4" s="252"/>
    </row>
    <row r="5" spans="1:13" x14ac:dyDescent="0.25">
      <c r="A5" s="70"/>
      <c r="B5" s="70"/>
      <c r="C5" s="68"/>
      <c r="L5" s="256" t="s">
        <v>144</v>
      </c>
    </row>
    <row r="6" spans="1:13" x14ac:dyDescent="0.25">
      <c r="A6" s="70"/>
      <c r="B6" s="70"/>
      <c r="C6" s="68"/>
      <c r="D6" s="639" t="s">
        <v>33</v>
      </c>
      <c r="E6" s="639"/>
      <c r="F6" s="639"/>
      <c r="G6" s="639"/>
      <c r="H6" s="257"/>
      <c r="I6" s="257"/>
      <c r="L6" s="258"/>
    </row>
    <row r="7" spans="1:13" x14ac:dyDescent="0.25">
      <c r="A7" s="70"/>
      <c r="B7" s="70"/>
      <c r="C7" s="68"/>
    </row>
    <row r="9" spans="1:13" ht="15" customHeight="1" x14ac:dyDescent="0.25">
      <c r="A9" s="144"/>
      <c r="B9" s="640">
        <f>summary!C14</f>
        <v>0</v>
      </c>
      <c r="C9" s="640"/>
      <c r="D9" s="640"/>
      <c r="E9" s="145"/>
      <c r="F9" s="145"/>
      <c r="G9" s="635">
        <f>summary!L17</f>
        <v>0</v>
      </c>
      <c r="H9" s="635"/>
      <c r="I9" s="259"/>
      <c r="J9" s="92">
        <f ca="1">TODAY()</f>
        <v>44411</v>
      </c>
    </row>
    <row r="10" spans="1:13" x14ac:dyDescent="0.25">
      <c r="B10" s="641" t="s">
        <v>74</v>
      </c>
      <c r="C10" s="641"/>
      <c r="D10" s="641"/>
      <c r="E10" s="68"/>
      <c r="F10" s="68"/>
      <c r="G10" s="642" t="s">
        <v>90</v>
      </c>
      <c r="H10" s="642"/>
      <c r="J10" s="260" t="s">
        <v>32</v>
      </c>
    </row>
    <row r="11" spans="1:13" x14ac:dyDescent="0.25">
      <c r="M11" s="261"/>
    </row>
    <row r="13" spans="1:13" x14ac:dyDescent="0.25">
      <c r="B13" s="262" t="s">
        <v>34</v>
      </c>
      <c r="C13" s="263"/>
      <c r="D13" s="264" t="s">
        <v>35</v>
      </c>
      <c r="E13" s="264" t="s">
        <v>36</v>
      </c>
      <c r="F13" s="265" t="s">
        <v>37</v>
      </c>
      <c r="G13" s="266" t="s">
        <v>38</v>
      </c>
      <c r="H13" s="267" t="s">
        <v>39</v>
      </c>
      <c r="I13" s="268" t="s">
        <v>40</v>
      </c>
      <c r="J13" s="268" t="s">
        <v>41</v>
      </c>
      <c r="K13" s="268" t="s">
        <v>42</v>
      </c>
    </row>
    <row r="14" spans="1:13" x14ac:dyDescent="0.25">
      <c r="B14" s="647" t="s">
        <v>136</v>
      </c>
      <c r="C14" s="648"/>
      <c r="D14" s="271"/>
      <c r="E14" s="272"/>
      <c r="F14" s="269" t="s">
        <v>43</v>
      </c>
      <c r="G14" s="273" t="s">
        <v>43</v>
      </c>
      <c r="H14" s="274"/>
      <c r="I14" s="270" t="s">
        <v>14</v>
      </c>
      <c r="J14" s="274"/>
      <c r="K14" s="274"/>
    </row>
    <row r="15" spans="1:13" x14ac:dyDescent="0.25">
      <c r="B15" s="649" t="s">
        <v>137</v>
      </c>
      <c r="C15" s="650"/>
      <c r="D15" s="272"/>
      <c r="E15" s="275" t="s">
        <v>43</v>
      </c>
      <c r="F15" s="275" t="s">
        <v>44</v>
      </c>
      <c r="G15" s="275" t="s">
        <v>44</v>
      </c>
      <c r="H15" s="277" t="s">
        <v>45</v>
      </c>
      <c r="I15" s="276" t="s">
        <v>16</v>
      </c>
      <c r="J15" s="276" t="s">
        <v>15</v>
      </c>
      <c r="K15" s="271"/>
    </row>
    <row r="16" spans="1:13" x14ac:dyDescent="0.25">
      <c r="B16" s="645" t="s">
        <v>138</v>
      </c>
      <c r="C16" s="646"/>
      <c r="D16" s="275" t="s">
        <v>46</v>
      </c>
      <c r="E16" s="275" t="s">
        <v>47</v>
      </c>
      <c r="F16" s="275" t="s">
        <v>48</v>
      </c>
      <c r="G16" s="275" t="s">
        <v>49</v>
      </c>
      <c r="H16" s="277" t="s">
        <v>50</v>
      </c>
      <c r="I16" s="276" t="s">
        <v>51</v>
      </c>
      <c r="J16" s="276" t="s">
        <v>52</v>
      </c>
      <c r="K16" s="276" t="s">
        <v>53</v>
      </c>
    </row>
    <row r="17" spans="2:12" ht="13.8" thickBot="1" x14ac:dyDescent="0.3">
      <c r="B17" s="651" t="s">
        <v>143</v>
      </c>
      <c r="C17" s="652"/>
      <c r="D17" s="275" t="s">
        <v>54</v>
      </c>
      <c r="E17" s="278" t="s">
        <v>55</v>
      </c>
      <c r="F17" s="278" t="s">
        <v>56</v>
      </c>
      <c r="G17" s="278" t="s">
        <v>56</v>
      </c>
      <c r="H17" s="1" t="s">
        <v>54</v>
      </c>
      <c r="I17" s="279" t="s">
        <v>57</v>
      </c>
      <c r="J17" s="279" t="s">
        <v>58</v>
      </c>
      <c r="K17" s="1" t="s">
        <v>18</v>
      </c>
    </row>
    <row r="18" spans="2:12" ht="20.100000000000001" customHeight="1" thickTop="1" x14ac:dyDescent="0.25">
      <c r="B18" s="653"/>
      <c r="C18" s="654"/>
      <c r="D18" s="280"/>
      <c r="E18" s="55"/>
      <c r="F18" s="55"/>
      <c r="G18" s="55"/>
      <c r="H18" s="280">
        <f>D18*12</f>
        <v>0</v>
      </c>
      <c r="I18" s="280"/>
      <c r="J18" s="280"/>
      <c r="K18" s="138">
        <f>J18-I18</f>
        <v>0</v>
      </c>
    </row>
    <row r="19" spans="2:12" ht="20.100000000000001" customHeight="1" x14ac:dyDescent="0.25">
      <c r="B19" s="643"/>
      <c r="C19" s="644"/>
      <c r="D19" s="281"/>
      <c r="E19" s="282"/>
      <c r="F19" s="282"/>
      <c r="G19" s="282"/>
      <c r="H19" s="281">
        <f t="shared" ref="H19:H27" si="0">D19*12</f>
        <v>0</v>
      </c>
      <c r="I19" s="136"/>
      <c r="J19" s="136"/>
      <c r="K19" s="118">
        <f>J19-I19</f>
        <v>0</v>
      </c>
    </row>
    <row r="20" spans="2:12" ht="20.100000000000001" customHeight="1" x14ac:dyDescent="0.25">
      <c r="B20" s="643"/>
      <c r="C20" s="644"/>
      <c r="D20" s="281"/>
      <c r="E20" s="283"/>
      <c r="F20" s="283"/>
      <c r="G20" s="283"/>
      <c r="H20" s="281">
        <f t="shared" si="0"/>
        <v>0</v>
      </c>
      <c r="I20" s="284"/>
      <c r="J20" s="284"/>
      <c r="K20" s="119">
        <f t="shared" ref="K20:K27" si="1">J20-I20</f>
        <v>0</v>
      </c>
      <c r="L20" s="285"/>
    </row>
    <row r="21" spans="2:12" ht="20.100000000000001" customHeight="1" x14ac:dyDescent="0.25">
      <c r="B21" s="643"/>
      <c r="C21" s="644"/>
      <c r="D21" s="281"/>
      <c r="E21" s="283"/>
      <c r="F21" s="283"/>
      <c r="G21" s="283"/>
      <c r="H21" s="281">
        <f t="shared" si="0"/>
        <v>0</v>
      </c>
      <c r="I21" s="284"/>
      <c r="J21" s="284"/>
      <c r="K21" s="118">
        <f t="shared" si="1"/>
        <v>0</v>
      </c>
    </row>
    <row r="22" spans="2:12" ht="20.100000000000001" customHeight="1" x14ac:dyDescent="0.25">
      <c r="B22" s="643"/>
      <c r="C22" s="644"/>
      <c r="D22" s="281"/>
      <c r="E22" s="283"/>
      <c r="F22" s="283"/>
      <c r="G22" s="283"/>
      <c r="H22" s="281">
        <f t="shared" si="0"/>
        <v>0</v>
      </c>
      <c r="I22" s="284"/>
      <c r="J22" s="284"/>
      <c r="K22" s="119">
        <f>J22-I22</f>
        <v>0</v>
      </c>
      <c r="L22" s="285"/>
    </row>
    <row r="23" spans="2:12" ht="20.100000000000001" customHeight="1" x14ac:dyDescent="0.25">
      <c r="B23" s="643"/>
      <c r="C23" s="644"/>
      <c r="D23" s="281"/>
      <c r="E23" s="283"/>
      <c r="F23" s="283"/>
      <c r="G23" s="283"/>
      <c r="H23" s="281">
        <f t="shared" si="0"/>
        <v>0</v>
      </c>
      <c r="I23" s="284"/>
      <c r="J23" s="284"/>
      <c r="K23" s="118">
        <f>J23-I23</f>
        <v>0</v>
      </c>
    </row>
    <row r="24" spans="2:12" ht="20.100000000000001" customHeight="1" x14ac:dyDescent="0.25">
      <c r="B24" s="643"/>
      <c r="C24" s="644"/>
      <c r="D24" s="281"/>
      <c r="E24" s="283"/>
      <c r="F24" s="283"/>
      <c r="G24" s="283"/>
      <c r="H24" s="281">
        <f t="shared" si="0"/>
        <v>0</v>
      </c>
      <c r="I24" s="284"/>
      <c r="J24" s="284"/>
      <c r="K24" s="118">
        <f t="shared" si="1"/>
        <v>0</v>
      </c>
    </row>
    <row r="25" spans="2:12" ht="20.100000000000001" hidden="1" customHeight="1" x14ac:dyDescent="0.25">
      <c r="B25" s="643"/>
      <c r="C25" s="644"/>
      <c r="D25" s="281"/>
      <c r="E25" s="283"/>
      <c r="F25" s="283"/>
      <c r="G25" s="283"/>
      <c r="H25" s="281">
        <f t="shared" si="0"/>
        <v>0</v>
      </c>
      <c r="I25" s="284"/>
      <c r="J25" s="284"/>
      <c r="K25" s="118">
        <f t="shared" si="1"/>
        <v>0</v>
      </c>
    </row>
    <row r="26" spans="2:12" ht="20.100000000000001" hidden="1" customHeight="1" x14ac:dyDescent="0.25">
      <c r="B26" s="643"/>
      <c r="C26" s="644"/>
      <c r="D26" s="281"/>
      <c r="E26" s="283"/>
      <c r="F26" s="283"/>
      <c r="G26" s="283"/>
      <c r="H26" s="281">
        <f t="shared" si="0"/>
        <v>0</v>
      </c>
      <c r="I26" s="284"/>
      <c r="J26" s="284"/>
      <c r="K26" s="118">
        <f t="shared" si="1"/>
        <v>0</v>
      </c>
    </row>
    <row r="27" spans="2:12" ht="20.100000000000001" customHeight="1" x14ac:dyDescent="0.25">
      <c r="B27" s="643"/>
      <c r="C27" s="655"/>
      <c r="D27" s="281"/>
      <c r="E27" s="286"/>
      <c r="F27" s="286"/>
      <c r="G27" s="286"/>
      <c r="H27" s="281">
        <f t="shared" si="0"/>
        <v>0</v>
      </c>
      <c r="I27" s="281"/>
      <c r="J27" s="281"/>
      <c r="K27" s="119">
        <f t="shared" si="1"/>
        <v>0</v>
      </c>
    </row>
    <row r="28" spans="2:12" ht="20.100000000000001" customHeight="1" x14ac:dyDescent="0.25">
      <c r="B28" s="287" t="s">
        <v>59</v>
      </c>
      <c r="G28" s="148" t="s">
        <v>60</v>
      </c>
      <c r="H28" s="148"/>
      <c r="I28" s="120">
        <f>SUM(I18:I27)+'schedule P1 (2)'!H35</f>
        <v>0</v>
      </c>
      <c r="J28" s="120">
        <f>SUM(J18:J27)+'schedule P1 (2)'!I35</f>
        <v>0</v>
      </c>
      <c r="K28" s="120">
        <f>SUM(K18:K27)+'schedule P1 (2)'!J35</f>
        <v>0</v>
      </c>
    </row>
    <row r="29" spans="2:12" ht="20.100000000000001" customHeight="1" x14ac:dyDescent="0.25">
      <c r="B29" s="288" t="s">
        <v>61</v>
      </c>
      <c r="C29" s="289" t="s">
        <v>14</v>
      </c>
      <c r="G29" s="148" t="s">
        <v>62</v>
      </c>
      <c r="H29" s="290"/>
      <c r="I29" s="121">
        <f>C37</f>
        <v>0</v>
      </c>
      <c r="J29" s="131"/>
      <c r="K29" s="121">
        <f>J29-I29</f>
        <v>0</v>
      </c>
    </row>
    <row r="30" spans="2:12" ht="20.100000000000001" customHeight="1" x14ac:dyDescent="0.25">
      <c r="B30" s="2" t="s">
        <v>63</v>
      </c>
      <c r="C30" s="291"/>
      <c r="G30" s="115" t="s">
        <v>145</v>
      </c>
      <c r="H30" s="115"/>
      <c r="I30" s="120">
        <f>I28+I29</f>
        <v>0</v>
      </c>
      <c r="J30" s="120">
        <f>J28+J29</f>
        <v>0</v>
      </c>
      <c r="K30" s="120">
        <f>K28+K29</f>
        <v>0</v>
      </c>
    </row>
    <row r="31" spans="2:12" ht="20.100000000000001" customHeight="1" x14ac:dyDescent="0.25">
      <c r="B31" s="2" t="s">
        <v>64</v>
      </c>
      <c r="C31" s="292"/>
    </row>
    <row r="32" spans="2:12" ht="20.100000000000001" customHeight="1" x14ac:dyDescent="0.25">
      <c r="B32" s="2" t="s">
        <v>65</v>
      </c>
      <c r="C32" s="292"/>
      <c r="I32" s="656" t="s">
        <v>383</v>
      </c>
      <c r="J32" s="656"/>
      <c r="K32" s="656"/>
    </row>
    <row r="33" spans="2:3" ht="20.100000000000001" customHeight="1" x14ac:dyDescent="0.25">
      <c r="B33" s="2" t="s">
        <v>66</v>
      </c>
      <c r="C33" s="292"/>
    </row>
    <row r="34" spans="2:3" ht="20.100000000000001" customHeight="1" x14ac:dyDescent="0.25">
      <c r="B34" s="2" t="s">
        <v>67</v>
      </c>
      <c r="C34" s="292"/>
    </row>
    <row r="35" spans="2:3" ht="20.100000000000001" customHeight="1" x14ac:dyDescent="0.25">
      <c r="B35" s="2" t="s">
        <v>68</v>
      </c>
      <c r="C35" s="292"/>
    </row>
    <row r="36" spans="2:3" ht="20.100000000000001" customHeight="1" x14ac:dyDescent="0.25">
      <c r="C36" s="292"/>
    </row>
    <row r="37" spans="2:3" ht="20.100000000000001" customHeight="1" x14ac:dyDescent="0.25">
      <c r="B37" s="115" t="s">
        <v>139</v>
      </c>
      <c r="C37" s="120">
        <f>SUM(C30:C36)</f>
        <v>0</v>
      </c>
    </row>
    <row r="38" spans="2:3" ht="20.100000000000001" customHeight="1" x14ac:dyDescent="0.25">
      <c r="C38" s="7"/>
    </row>
    <row r="39" spans="2:3" ht="20.100000000000001" customHeight="1" x14ac:dyDescent="0.25">
      <c r="B39" s="137" t="s">
        <v>206</v>
      </c>
      <c r="C39" s="8">
        <f>IF(ISERROR(+C37/I28),0,+C37/I28)</f>
        <v>0</v>
      </c>
    </row>
    <row r="40" spans="2:3" ht="12" customHeight="1" x14ac:dyDescent="0.25"/>
  </sheetData>
  <mergeCells count="25">
    <mergeCell ref="B26:C26"/>
    <mergeCell ref="B27:C27"/>
    <mergeCell ref="I32:K32"/>
    <mergeCell ref="B22:C22"/>
    <mergeCell ref="B23:C23"/>
    <mergeCell ref="B25:C25"/>
    <mergeCell ref="B24:C24"/>
    <mergeCell ref="B10:D10"/>
    <mergeCell ref="G10:H10"/>
    <mergeCell ref="B21:C21"/>
    <mergeCell ref="B20:C20"/>
    <mergeCell ref="B16:C16"/>
    <mergeCell ref="B14:C14"/>
    <mergeCell ref="B15:C15"/>
    <mergeCell ref="B17:C17"/>
    <mergeCell ref="B18:C18"/>
    <mergeCell ref="B19:C19"/>
    <mergeCell ref="G9:H9"/>
    <mergeCell ref="J1:K1"/>
    <mergeCell ref="D1:G1"/>
    <mergeCell ref="D2:G2"/>
    <mergeCell ref="D3:G3"/>
    <mergeCell ref="D4:G4"/>
    <mergeCell ref="D6:G6"/>
    <mergeCell ref="B9:D9"/>
  </mergeCells>
  <phoneticPr fontId="2" type="noConversion"/>
  <printOptions horizontalCentered="1"/>
  <pageMargins left="0.25" right="0.25" top="0.5" bottom="0.5" header="0.5" footer="0.25"/>
  <pageSetup scale="84" orientation="landscape" r:id="rId1"/>
  <headerFooter alignWithMargins="0">
    <oddFooter>&amp;L&amp;Z&amp;F
- &amp;A&amp;RP &amp;P/&amp;N,  &amp;D,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transitionEntry="1">
    <pageSetUpPr fitToPage="1"/>
  </sheetPr>
  <dimension ref="A1:L40"/>
  <sheetViews>
    <sheetView defaultGridColor="0" topLeftCell="A4" colorId="22" zoomScale="90" zoomScaleNormal="90" zoomScaleSheetLayoutView="75" workbookViewId="0">
      <pane xSplit="2" ySplit="15" topLeftCell="C34" activePane="bottomRight" state="frozen"/>
      <selection activeCell="E17" sqref="E17"/>
      <selection pane="topRight" activeCell="E17" sqref="E17"/>
      <selection pane="bottomLeft" activeCell="E17" sqref="E17"/>
      <selection pane="bottomRight" activeCell="D16" sqref="D16"/>
    </sheetView>
  </sheetViews>
  <sheetFormatPr defaultColWidth="7.140625" defaultRowHeight="13.2" x14ac:dyDescent="0.25"/>
  <cols>
    <col min="1" max="1" width="4" style="67" customWidth="1"/>
    <col min="2" max="2" width="48.85546875" style="67" customWidth="1"/>
    <col min="3" max="3" width="17" style="67" customWidth="1"/>
    <col min="4" max="4" width="14.85546875" style="67" customWidth="1"/>
    <col min="5" max="5" width="15.85546875" style="67" customWidth="1"/>
    <col min="6" max="7" width="16.140625" style="67" customWidth="1"/>
    <col min="8" max="8" width="24.85546875" style="67" customWidth="1"/>
    <col min="9" max="9" width="20" style="67" customWidth="1"/>
    <col min="10" max="10" width="22.42578125" style="67" customWidth="1"/>
    <col min="11" max="16384" width="7.140625" style="67"/>
  </cols>
  <sheetData>
    <row r="1" spans="1:12" x14ac:dyDescent="0.25">
      <c r="C1" s="637" t="s">
        <v>199</v>
      </c>
      <c r="D1" s="637"/>
      <c r="E1" s="637"/>
      <c r="F1" s="637"/>
      <c r="G1" s="637"/>
      <c r="H1" s="252"/>
      <c r="I1" s="293" t="s">
        <v>72</v>
      </c>
      <c r="K1" s="252"/>
    </row>
    <row r="2" spans="1:12" x14ac:dyDescent="0.25">
      <c r="C2" s="637" t="str">
        <f>summary!A2</f>
        <v>SUBSTANCE ABUSE PREVENTION AND CONTROL</v>
      </c>
      <c r="D2" s="637"/>
      <c r="E2" s="637"/>
      <c r="F2" s="637"/>
      <c r="G2" s="637"/>
      <c r="H2" s="252"/>
      <c r="I2" s="293" t="s">
        <v>185</v>
      </c>
      <c r="K2" s="294"/>
    </row>
    <row r="3" spans="1:12" x14ac:dyDescent="0.25">
      <c r="A3" s="70"/>
      <c r="B3" s="70"/>
      <c r="C3" s="637" t="s">
        <v>0</v>
      </c>
      <c r="D3" s="637"/>
      <c r="E3" s="637"/>
      <c r="F3" s="637"/>
      <c r="G3" s="637"/>
      <c r="H3" s="252"/>
      <c r="I3" s="295" t="s">
        <v>237</v>
      </c>
    </row>
    <row r="4" spans="1:12" x14ac:dyDescent="0.25">
      <c r="A4" s="255"/>
      <c r="B4" s="70"/>
      <c r="C4" s="638" t="str">
        <f>summary!A4</f>
        <v>FISCAL YEAR 2019-20</v>
      </c>
      <c r="D4" s="638"/>
      <c r="E4" s="638"/>
      <c r="F4" s="638"/>
      <c r="G4" s="638"/>
      <c r="H4" s="252"/>
    </row>
    <row r="5" spans="1:12" x14ac:dyDescent="0.25">
      <c r="A5" s="70"/>
      <c r="B5" s="70"/>
      <c r="L5" s="256" t="s">
        <v>144</v>
      </c>
    </row>
    <row r="6" spans="1:12" x14ac:dyDescent="0.25">
      <c r="A6" s="70"/>
      <c r="B6" s="70"/>
      <c r="C6" s="639" t="s">
        <v>33</v>
      </c>
      <c r="D6" s="639"/>
      <c r="E6" s="639"/>
      <c r="F6" s="639"/>
      <c r="G6" s="639"/>
      <c r="H6" s="257"/>
      <c r="L6" s="258"/>
    </row>
    <row r="7" spans="1:12" x14ac:dyDescent="0.25">
      <c r="A7" s="70"/>
      <c r="B7" s="70"/>
    </row>
    <row r="8" spans="1:12" x14ac:dyDescent="0.25">
      <c r="A8" s="70"/>
      <c r="B8" s="70"/>
    </row>
    <row r="9" spans="1:12" x14ac:dyDescent="0.25">
      <c r="A9" s="69"/>
      <c r="B9" s="145"/>
      <c r="C9" s="143"/>
      <c r="D9" s="143"/>
      <c r="E9" s="259"/>
      <c r="F9" s="259"/>
      <c r="G9" s="259"/>
      <c r="H9" s="259"/>
      <c r="I9" s="259"/>
    </row>
    <row r="10" spans="1:12" ht="11.25" customHeight="1" x14ac:dyDescent="0.25">
      <c r="B10" s="640">
        <f>summary!C14</f>
        <v>0</v>
      </c>
      <c r="C10" s="640"/>
      <c r="D10" s="640"/>
      <c r="E10" s="259"/>
      <c r="F10" s="657">
        <f>'schedule P1'!G9</f>
        <v>0</v>
      </c>
      <c r="G10" s="657">
        <f>'schedule P1'!H9</f>
        <v>0</v>
      </c>
      <c r="H10" s="296"/>
      <c r="I10" s="13">
        <f ca="1">'schedule P1'!J9</f>
        <v>44411</v>
      </c>
      <c r="K10" s="297"/>
    </row>
    <row r="11" spans="1:12" x14ac:dyDescent="0.25">
      <c r="A11" s="65"/>
      <c r="B11" s="641" t="s">
        <v>74</v>
      </c>
      <c r="C11" s="641"/>
      <c r="D11" s="641"/>
      <c r="F11" s="641" t="s">
        <v>90</v>
      </c>
      <c r="G11" s="641"/>
      <c r="H11" s="298"/>
      <c r="I11" s="299" t="s">
        <v>70</v>
      </c>
    </row>
    <row r="12" spans="1:12" x14ac:dyDescent="0.25">
      <c r="A12" s="65"/>
      <c r="B12" s="65"/>
      <c r="C12" s="65"/>
      <c r="D12" s="65"/>
      <c r="E12" s="65"/>
      <c r="F12" s="65"/>
      <c r="G12" s="65"/>
      <c r="H12" s="65"/>
      <c r="I12" s="65"/>
      <c r="J12" s="65"/>
    </row>
    <row r="13" spans="1:12" x14ac:dyDescent="0.25">
      <c r="A13" s="114"/>
      <c r="B13" s="65"/>
      <c r="C13" s="65"/>
      <c r="D13" s="65"/>
      <c r="E13" s="65"/>
      <c r="F13" s="65"/>
      <c r="G13" s="65"/>
      <c r="H13" s="65"/>
      <c r="I13" s="65"/>
      <c r="J13" s="65"/>
    </row>
    <row r="14" spans="1:12" x14ac:dyDescent="0.25">
      <c r="A14" s="24"/>
      <c r="B14" s="300" t="s">
        <v>34</v>
      </c>
      <c r="C14" s="301" t="s">
        <v>35</v>
      </c>
      <c r="D14" s="301" t="s">
        <v>36</v>
      </c>
      <c r="E14" s="302" t="s">
        <v>37</v>
      </c>
      <c r="F14" s="299" t="s">
        <v>38</v>
      </c>
      <c r="G14" s="303" t="s">
        <v>39</v>
      </c>
      <c r="H14" s="302" t="s">
        <v>40</v>
      </c>
      <c r="I14" s="302" t="s">
        <v>41</v>
      </c>
      <c r="J14" s="302" t="s">
        <v>42</v>
      </c>
    </row>
    <row r="15" spans="1:12" x14ac:dyDescent="0.25">
      <c r="B15" s="304" t="s">
        <v>141</v>
      </c>
      <c r="C15" s="305"/>
      <c r="D15" s="306"/>
      <c r="E15" s="307" t="s">
        <v>43</v>
      </c>
      <c r="F15" s="304" t="s">
        <v>43</v>
      </c>
      <c r="G15" s="305"/>
      <c r="H15" s="308" t="s">
        <v>14</v>
      </c>
      <c r="I15" s="305"/>
      <c r="J15" s="305"/>
    </row>
    <row r="16" spans="1:12" x14ac:dyDescent="0.25">
      <c r="B16" s="309" t="s">
        <v>137</v>
      </c>
      <c r="C16" s="310"/>
      <c r="D16" s="311" t="s">
        <v>43</v>
      </c>
      <c r="E16" s="311" t="s">
        <v>44</v>
      </c>
      <c r="F16" s="311" t="s">
        <v>44</v>
      </c>
      <c r="G16" s="309" t="s">
        <v>45</v>
      </c>
      <c r="H16" s="312" t="s">
        <v>16</v>
      </c>
      <c r="I16" s="312" t="s">
        <v>15</v>
      </c>
      <c r="J16" s="310"/>
    </row>
    <row r="17" spans="1:10" x14ac:dyDescent="0.25">
      <c r="A17" s="68"/>
      <c r="B17" s="313" t="s">
        <v>142</v>
      </c>
      <c r="C17" s="312" t="s">
        <v>46</v>
      </c>
      <c r="D17" s="311" t="s">
        <v>47</v>
      </c>
      <c r="E17" s="311" t="s">
        <v>48</v>
      </c>
      <c r="F17" s="311" t="s">
        <v>49</v>
      </c>
      <c r="G17" s="309" t="s">
        <v>50</v>
      </c>
      <c r="H17" s="312" t="s">
        <v>51</v>
      </c>
      <c r="I17" s="312" t="s">
        <v>52</v>
      </c>
      <c r="J17" s="312" t="s">
        <v>53</v>
      </c>
    </row>
    <row r="18" spans="1:10" ht="13.8" thickBot="1" x14ac:dyDescent="0.3">
      <c r="A18" s="68"/>
      <c r="B18" s="314" t="s">
        <v>143</v>
      </c>
      <c r="C18" s="315" t="s">
        <v>54</v>
      </c>
      <c r="D18" s="316" t="s">
        <v>55</v>
      </c>
      <c r="E18" s="316" t="s">
        <v>56</v>
      </c>
      <c r="F18" s="316" t="s">
        <v>56</v>
      </c>
      <c r="G18" s="314" t="s">
        <v>54</v>
      </c>
      <c r="H18" s="317" t="s">
        <v>57</v>
      </c>
      <c r="I18" s="317" t="s">
        <v>58</v>
      </c>
      <c r="J18" s="317" t="s">
        <v>18</v>
      </c>
    </row>
    <row r="19" spans="1:10" ht="17.399999999999999" customHeight="1" thickTop="1" x14ac:dyDescent="0.25">
      <c r="A19" s="318"/>
      <c r="B19" s="319"/>
      <c r="C19" s="320"/>
      <c r="D19" s="55"/>
      <c r="E19" s="55"/>
      <c r="F19" s="55"/>
      <c r="G19" s="320"/>
      <c r="H19" s="320"/>
      <c r="I19" s="320"/>
      <c r="J19" s="122">
        <f t="shared" ref="J19:J34" si="0">I19-H19</f>
        <v>0</v>
      </c>
    </row>
    <row r="20" spans="1:10" ht="17.399999999999999" customHeight="1" x14ac:dyDescent="0.25">
      <c r="A20" s="24"/>
      <c r="B20" s="319"/>
      <c r="C20" s="284"/>
      <c r="D20" s="283"/>
      <c r="E20" s="283"/>
      <c r="F20" s="283"/>
      <c r="G20" s="284"/>
      <c r="H20" s="284"/>
      <c r="I20" s="284"/>
      <c r="J20" s="119">
        <f t="shared" si="0"/>
        <v>0</v>
      </c>
    </row>
    <row r="21" spans="1:10" ht="17.399999999999999" customHeight="1" x14ac:dyDescent="0.25">
      <c r="A21" s="24"/>
      <c r="B21" s="319"/>
      <c r="C21" s="284"/>
      <c r="D21" s="283"/>
      <c r="E21" s="283"/>
      <c r="F21" s="283"/>
      <c r="G21" s="284"/>
      <c r="H21" s="284"/>
      <c r="I21" s="284"/>
      <c r="J21" s="119">
        <f t="shared" si="0"/>
        <v>0</v>
      </c>
    </row>
    <row r="22" spans="1:10" ht="17.399999999999999" customHeight="1" x14ac:dyDescent="0.25">
      <c r="A22" s="24"/>
      <c r="B22" s="319"/>
      <c r="C22" s="284"/>
      <c r="D22" s="283"/>
      <c r="E22" s="283"/>
      <c r="F22" s="283"/>
      <c r="G22" s="284"/>
      <c r="H22" s="284"/>
      <c r="I22" s="284"/>
      <c r="J22" s="119">
        <f t="shared" si="0"/>
        <v>0</v>
      </c>
    </row>
    <row r="23" spans="1:10" ht="17.399999999999999" customHeight="1" x14ac:dyDescent="0.25">
      <c r="A23" s="24"/>
      <c r="B23" s="319"/>
      <c r="C23" s="284"/>
      <c r="D23" s="283"/>
      <c r="E23" s="283"/>
      <c r="F23" s="283"/>
      <c r="G23" s="284"/>
      <c r="H23" s="284"/>
      <c r="I23" s="284"/>
      <c r="J23" s="119">
        <f t="shared" si="0"/>
        <v>0</v>
      </c>
    </row>
    <row r="24" spans="1:10" ht="17.399999999999999" customHeight="1" x14ac:dyDescent="0.25">
      <c r="A24" s="24"/>
      <c r="B24" s="319"/>
      <c r="C24" s="284"/>
      <c r="D24" s="283"/>
      <c r="E24" s="283"/>
      <c r="F24" s="283"/>
      <c r="G24" s="284"/>
      <c r="H24" s="284"/>
      <c r="I24" s="284"/>
      <c r="J24" s="119">
        <f t="shared" si="0"/>
        <v>0</v>
      </c>
    </row>
    <row r="25" spans="1:10" ht="17.399999999999999" customHeight="1" x14ac:dyDescent="0.25">
      <c r="A25" s="24"/>
      <c r="B25" s="319"/>
      <c r="C25" s="284"/>
      <c r="D25" s="283"/>
      <c r="E25" s="283"/>
      <c r="F25" s="283"/>
      <c r="G25" s="284"/>
      <c r="H25" s="284"/>
      <c r="I25" s="284"/>
      <c r="J25" s="119">
        <f t="shared" si="0"/>
        <v>0</v>
      </c>
    </row>
    <row r="26" spans="1:10" ht="17.399999999999999" customHeight="1" x14ac:dyDescent="0.25">
      <c r="A26" s="24"/>
      <c r="B26" s="319"/>
      <c r="C26" s="284"/>
      <c r="D26" s="283"/>
      <c r="E26" s="283"/>
      <c r="F26" s="283"/>
      <c r="G26" s="284"/>
      <c r="H26" s="284"/>
      <c r="I26" s="284"/>
      <c r="J26" s="119">
        <f t="shared" si="0"/>
        <v>0</v>
      </c>
    </row>
    <row r="27" spans="1:10" ht="17.399999999999999" customHeight="1" x14ac:dyDescent="0.25">
      <c r="A27" s="24"/>
      <c r="B27" s="319"/>
      <c r="C27" s="284"/>
      <c r="D27" s="283"/>
      <c r="E27" s="283"/>
      <c r="F27" s="283"/>
      <c r="G27" s="284"/>
      <c r="H27" s="284"/>
      <c r="I27" s="284"/>
      <c r="J27" s="119">
        <f t="shared" si="0"/>
        <v>0</v>
      </c>
    </row>
    <row r="28" spans="1:10" ht="17.399999999999999" customHeight="1" x14ac:dyDescent="0.25">
      <c r="A28" s="24"/>
      <c r="B28" s="319"/>
      <c r="C28" s="284"/>
      <c r="D28" s="283"/>
      <c r="E28" s="283"/>
      <c r="F28" s="283"/>
      <c r="G28" s="284"/>
      <c r="H28" s="284"/>
      <c r="I28" s="284"/>
      <c r="J28" s="119">
        <f t="shared" si="0"/>
        <v>0</v>
      </c>
    </row>
    <row r="29" spans="1:10" ht="17.399999999999999" customHeight="1" x14ac:dyDescent="0.25">
      <c r="A29" s="24"/>
      <c r="B29" s="319"/>
      <c r="C29" s="284"/>
      <c r="D29" s="283"/>
      <c r="E29" s="283"/>
      <c r="F29" s="283"/>
      <c r="G29" s="284"/>
      <c r="H29" s="284"/>
      <c r="I29" s="284"/>
      <c r="J29" s="119">
        <f t="shared" si="0"/>
        <v>0</v>
      </c>
    </row>
    <row r="30" spans="1:10" ht="17.399999999999999" customHeight="1" x14ac:dyDescent="0.25">
      <c r="A30" s="24"/>
      <c r="B30" s="319"/>
      <c r="C30" s="284"/>
      <c r="D30" s="283"/>
      <c r="E30" s="283"/>
      <c r="F30" s="283"/>
      <c r="G30" s="284"/>
      <c r="H30" s="284"/>
      <c r="I30" s="284"/>
      <c r="J30" s="119">
        <f t="shared" si="0"/>
        <v>0</v>
      </c>
    </row>
    <row r="31" spans="1:10" ht="17.399999999999999" customHeight="1" x14ac:dyDescent="0.25">
      <c r="A31" s="24"/>
      <c r="B31" s="319"/>
      <c r="C31" s="284"/>
      <c r="D31" s="283"/>
      <c r="E31" s="283"/>
      <c r="F31" s="283"/>
      <c r="G31" s="284"/>
      <c r="H31" s="284"/>
      <c r="I31" s="284"/>
      <c r="J31" s="119">
        <f t="shared" si="0"/>
        <v>0</v>
      </c>
    </row>
    <row r="32" spans="1:10" ht="17.399999999999999" customHeight="1" x14ac:dyDescent="0.25">
      <c r="A32" s="24"/>
      <c r="B32" s="319"/>
      <c r="C32" s="284"/>
      <c r="D32" s="283"/>
      <c r="E32" s="283"/>
      <c r="F32" s="283"/>
      <c r="G32" s="284"/>
      <c r="H32" s="284"/>
      <c r="I32" s="284"/>
      <c r="J32" s="119">
        <f t="shared" si="0"/>
        <v>0</v>
      </c>
    </row>
    <row r="33" spans="1:10" ht="17.399999999999999" customHeight="1" x14ac:dyDescent="0.25">
      <c r="A33" s="24"/>
      <c r="B33" s="319"/>
      <c r="C33" s="284"/>
      <c r="D33" s="283"/>
      <c r="E33" s="283"/>
      <c r="F33" s="283"/>
      <c r="G33" s="284"/>
      <c r="H33" s="284"/>
      <c r="I33" s="284"/>
      <c r="J33" s="119">
        <f t="shared" si="0"/>
        <v>0</v>
      </c>
    </row>
    <row r="34" spans="1:10" ht="17.399999999999999" customHeight="1" x14ac:dyDescent="0.25">
      <c r="A34" s="24"/>
      <c r="B34" s="321"/>
      <c r="C34" s="284"/>
      <c r="D34" s="283"/>
      <c r="E34" s="283"/>
      <c r="F34" s="283"/>
      <c r="G34" s="284"/>
      <c r="H34" s="284"/>
      <c r="I34" s="284"/>
      <c r="J34" s="119">
        <f t="shared" si="0"/>
        <v>0</v>
      </c>
    </row>
    <row r="35" spans="1:10" ht="17.399999999999999" customHeight="1" x14ac:dyDescent="0.25">
      <c r="A35" s="114"/>
      <c r="B35" s="322"/>
      <c r="C35" s="323"/>
      <c r="D35" s="323"/>
      <c r="E35" s="323"/>
      <c r="F35" s="323"/>
      <c r="G35" s="324"/>
      <c r="H35" s="658">
        <f>SUM(H19:H34)</f>
        <v>0</v>
      </c>
      <c r="I35" s="658">
        <f>SUM(I19:I34)</f>
        <v>0</v>
      </c>
      <c r="J35" s="658">
        <f>SUM(J19:J34)</f>
        <v>0</v>
      </c>
    </row>
    <row r="36" spans="1:10" ht="17.399999999999999" customHeight="1" x14ac:dyDescent="0.25">
      <c r="A36" s="114"/>
      <c r="B36" s="65"/>
      <c r="C36" s="325"/>
      <c r="D36" s="325"/>
      <c r="E36" s="326" t="s">
        <v>71</v>
      </c>
      <c r="F36" s="327"/>
      <c r="G36" s="328"/>
      <c r="H36" s="659"/>
      <c r="I36" s="659"/>
      <c r="J36" s="659"/>
    </row>
    <row r="37" spans="1:10" x14ac:dyDescent="0.25">
      <c r="A37" s="65"/>
      <c r="B37" s="65"/>
      <c r="C37" s="325"/>
      <c r="D37" s="325"/>
      <c r="E37" s="325"/>
      <c r="F37" s="325"/>
      <c r="G37" s="325"/>
      <c r="H37" s="325"/>
      <c r="I37" s="325"/>
      <c r="J37" s="325"/>
    </row>
    <row r="40" spans="1:10" x14ac:dyDescent="0.25">
      <c r="J40" s="329"/>
    </row>
  </sheetData>
  <mergeCells count="12">
    <mergeCell ref="F10:G10"/>
    <mergeCell ref="H35:H36"/>
    <mergeCell ref="I35:I36"/>
    <mergeCell ref="J35:J36"/>
    <mergeCell ref="B11:D11"/>
    <mergeCell ref="B10:D10"/>
    <mergeCell ref="F11:G11"/>
    <mergeCell ref="C1:G1"/>
    <mergeCell ref="C2:G2"/>
    <mergeCell ref="C3:G3"/>
    <mergeCell ref="C4:G4"/>
    <mergeCell ref="C6:G6"/>
  </mergeCells>
  <phoneticPr fontId="2" type="noConversion"/>
  <printOptions horizontalCentered="1"/>
  <pageMargins left="0.25" right="0.25" top="0.5" bottom="0.5" header="0.5" footer="0.15"/>
  <pageSetup scale="98" orientation="landscape" r:id="rId1"/>
  <headerFooter alignWithMargins="0">
    <oddFooter>&amp;L&amp;Z&amp;F
- &amp;A&amp;RP &amp;P/&amp;N,  &amp;D,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Y50"/>
  <sheetViews>
    <sheetView topLeftCell="B5" zoomScale="80" zoomScaleNormal="80" zoomScaleSheetLayoutView="100" workbookViewId="0">
      <pane xSplit="1" ySplit="10" topLeftCell="E24" activePane="bottomRight" state="frozen"/>
      <selection activeCell="E17" sqref="E17"/>
      <selection pane="topRight" activeCell="E17" sqref="E17"/>
      <selection pane="bottomLeft" activeCell="E17" sqref="E17"/>
      <selection pane="bottomRight" activeCell="F30" sqref="F30"/>
    </sheetView>
  </sheetViews>
  <sheetFormatPr defaultColWidth="9.5703125" defaultRowHeight="13.2" x14ac:dyDescent="0.25"/>
  <cols>
    <col min="1" max="1" width="3.85546875" style="147" customWidth="1"/>
    <col min="2" max="2" width="93.42578125" style="147" customWidth="1"/>
    <col min="3" max="3" width="21.5703125" style="147" customWidth="1"/>
    <col min="4" max="4" width="17.42578125" style="147" customWidth="1"/>
    <col min="5" max="5" width="16.42578125" style="147" bestFit="1" customWidth="1"/>
    <col min="6" max="6" width="20.42578125" style="147" customWidth="1"/>
    <col min="7" max="7" width="15.140625" style="147" customWidth="1"/>
    <col min="8" max="8" width="19.5703125" style="147" customWidth="1"/>
    <col min="9" max="9" width="15" style="147" customWidth="1"/>
    <col min="10" max="10" width="20.42578125" style="147" customWidth="1"/>
    <col min="11" max="11" width="19.5703125" style="147" customWidth="1"/>
    <col min="12" max="12" width="18.42578125" style="147" customWidth="1"/>
    <col min="13" max="13" width="17.140625" style="147" customWidth="1"/>
    <col min="14" max="14" width="15.140625" style="147" customWidth="1"/>
    <col min="15" max="15" width="17.42578125" style="147" hidden="1" customWidth="1"/>
    <col min="16" max="16" width="0.140625" style="147" hidden="1" customWidth="1"/>
    <col min="17" max="17" width="12.85546875" style="142" bestFit="1" customWidth="1"/>
    <col min="18" max="16384" width="9.5703125" style="147"/>
  </cols>
  <sheetData>
    <row r="1" spans="2:17" s="67" customFormat="1" x14ac:dyDescent="0.25">
      <c r="B1" s="64"/>
      <c r="C1" s="64"/>
      <c r="D1" s="64"/>
      <c r="E1" s="64"/>
      <c r="F1" s="637" t="s">
        <v>199</v>
      </c>
      <c r="G1" s="637"/>
      <c r="H1" s="637"/>
      <c r="I1" s="637"/>
      <c r="J1" s="637"/>
      <c r="K1" s="141"/>
      <c r="L1" s="141"/>
      <c r="Q1" s="68"/>
    </row>
    <row r="2" spans="2:17" s="67" customFormat="1" x14ac:dyDescent="0.25">
      <c r="B2" s="64"/>
      <c r="C2" s="64"/>
      <c r="D2" s="64"/>
      <c r="E2" s="64"/>
      <c r="F2" s="637" t="str">
        <f>summary!A2</f>
        <v>SUBSTANCE ABUSE PREVENTION AND CONTROL</v>
      </c>
      <c r="G2" s="637"/>
      <c r="H2" s="637"/>
      <c r="I2" s="637"/>
      <c r="J2" s="637"/>
      <c r="K2" s="252"/>
      <c r="L2" s="252"/>
      <c r="Q2" s="68"/>
    </row>
    <row r="3" spans="2:17" s="67" customFormat="1" x14ac:dyDescent="0.25">
      <c r="B3" s="69"/>
      <c r="C3" s="69"/>
      <c r="D3" s="70"/>
      <c r="E3" s="65"/>
      <c r="F3" s="65"/>
      <c r="G3" s="65"/>
      <c r="H3" s="66" t="s">
        <v>0</v>
      </c>
      <c r="I3" s="66"/>
      <c r="J3" s="66"/>
      <c r="K3" s="66"/>
      <c r="L3" s="102" t="s">
        <v>73</v>
      </c>
      <c r="Q3" s="68"/>
    </row>
    <row r="4" spans="2:17" s="67" customFormat="1" x14ac:dyDescent="0.25">
      <c r="B4" s="69"/>
      <c r="C4" s="69"/>
      <c r="D4" s="71"/>
      <c r="E4" s="64"/>
      <c r="F4" s="65"/>
      <c r="G4" s="65"/>
      <c r="H4" s="72" t="str">
        <f>summary!A4</f>
        <v>FISCAL YEAR 2019-20</v>
      </c>
      <c r="I4" s="66"/>
      <c r="J4" s="66"/>
      <c r="K4" s="66"/>
      <c r="L4" s="66"/>
      <c r="Q4" s="68"/>
    </row>
    <row r="5" spans="2:17" s="67" customFormat="1" x14ac:dyDescent="0.25">
      <c r="B5" s="73"/>
      <c r="C5" s="73"/>
      <c r="D5" s="69"/>
      <c r="E5" s="64"/>
      <c r="F5" s="65"/>
      <c r="G5" s="65"/>
      <c r="H5" s="74" t="s">
        <v>148</v>
      </c>
      <c r="I5" s="75"/>
      <c r="J5" s="68"/>
      <c r="K5" s="68"/>
      <c r="Q5" s="68"/>
    </row>
    <row r="6" spans="2:17" s="67" customFormat="1" x14ac:dyDescent="0.25">
      <c r="B6" s="73"/>
      <c r="C6" s="73"/>
      <c r="D6" s="69"/>
      <c r="E6" s="64"/>
      <c r="F6" s="65"/>
      <c r="G6" s="65"/>
      <c r="H6" s="74"/>
      <c r="I6" s="75"/>
      <c r="J6" s="68"/>
      <c r="K6" s="68"/>
      <c r="Q6" s="68"/>
    </row>
    <row r="7" spans="2:17" s="67" customFormat="1" x14ac:dyDescent="0.25">
      <c r="B7" s="640">
        <f>summary!C14</f>
        <v>0</v>
      </c>
      <c r="C7" s="640"/>
      <c r="D7" s="640"/>
      <c r="E7" s="112"/>
      <c r="F7" s="116"/>
      <c r="G7" s="657">
        <f>'schedule P1'!G9</f>
        <v>0</v>
      </c>
      <c r="H7" s="657">
        <f>'schedule P1'!I6</f>
        <v>0</v>
      </c>
      <c r="I7" s="66"/>
      <c r="J7" s="66"/>
      <c r="K7" s="66"/>
      <c r="L7" s="104">
        <f ca="1">'schedule P1'!J9</f>
        <v>44411</v>
      </c>
      <c r="Q7" s="68"/>
    </row>
    <row r="8" spans="2:17" s="67" customFormat="1" x14ac:dyDescent="0.25">
      <c r="B8" s="69" t="s">
        <v>74</v>
      </c>
      <c r="C8" s="69"/>
      <c r="D8" s="71"/>
      <c r="E8" s="64"/>
      <c r="F8" s="65"/>
      <c r="G8" s="65" t="s">
        <v>90</v>
      </c>
      <c r="H8" s="72"/>
      <c r="I8" s="66"/>
      <c r="J8" s="66"/>
      <c r="K8" s="66"/>
      <c r="L8" s="66" t="s">
        <v>70</v>
      </c>
      <c r="Q8" s="68"/>
    </row>
    <row r="9" spans="2:17" ht="27" customHeight="1" thickBot="1" x14ac:dyDescent="0.3">
      <c r="B9" s="330" t="s">
        <v>75</v>
      </c>
      <c r="C9" s="330"/>
      <c r="D9" s="331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8"/>
    </row>
    <row r="10" spans="2:17" s="342" customFormat="1" ht="15.6" customHeight="1" x14ac:dyDescent="0.25">
      <c r="B10" s="332"/>
      <c r="C10" s="333"/>
      <c r="D10" s="334" t="s">
        <v>305</v>
      </c>
      <c r="E10" s="335" t="s">
        <v>306</v>
      </c>
      <c r="F10" s="336" t="s">
        <v>307</v>
      </c>
      <c r="G10" s="337" t="s">
        <v>308</v>
      </c>
      <c r="H10" s="337" t="s">
        <v>309</v>
      </c>
      <c r="I10" s="337" t="s">
        <v>310</v>
      </c>
      <c r="J10" s="338" t="s">
        <v>348</v>
      </c>
      <c r="K10" s="339"/>
      <c r="L10" s="340" t="s">
        <v>311</v>
      </c>
      <c r="M10" s="341"/>
      <c r="Q10" s="343"/>
    </row>
    <row r="11" spans="2:17" ht="15.6" customHeight="1" x14ac:dyDescent="0.25">
      <c r="B11" s="344"/>
      <c r="C11" s="345"/>
      <c r="D11" s="345"/>
      <c r="E11" s="346"/>
      <c r="F11" s="347"/>
      <c r="G11" s="348" t="s">
        <v>312</v>
      </c>
      <c r="H11" s="348" t="s">
        <v>14</v>
      </c>
      <c r="I11" s="348"/>
      <c r="J11" s="349" t="s">
        <v>313</v>
      </c>
      <c r="K11" s="350"/>
      <c r="L11" s="351" t="s">
        <v>314</v>
      </c>
      <c r="M11" s="352"/>
    </row>
    <row r="12" spans="2:17" ht="15.6" customHeight="1" x14ac:dyDescent="0.25">
      <c r="B12" s="344"/>
      <c r="C12" s="353" t="s">
        <v>315</v>
      </c>
      <c r="D12" s="354" t="s">
        <v>316</v>
      </c>
      <c r="E12" s="355" t="s">
        <v>316</v>
      </c>
      <c r="F12" s="356" t="s">
        <v>317</v>
      </c>
      <c r="G12" s="356" t="s">
        <v>318</v>
      </c>
      <c r="H12" s="356" t="s">
        <v>83</v>
      </c>
      <c r="I12" s="356" t="s">
        <v>15</v>
      </c>
      <c r="J12" s="357" t="s">
        <v>349</v>
      </c>
      <c r="K12" s="358"/>
      <c r="L12" s="359" t="s">
        <v>372</v>
      </c>
      <c r="M12" s="360"/>
    </row>
    <row r="13" spans="2:17" ht="15.6" customHeight="1" x14ac:dyDescent="0.25">
      <c r="B13" s="361"/>
      <c r="C13" s="353" t="s">
        <v>319</v>
      </c>
      <c r="D13" s="362" t="s">
        <v>320</v>
      </c>
      <c r="E13" s="355" t="s">
        <v>312</v>
      </c>
      <c r="F13" s="347" t="s">
        <v>312</v>
      </c>
      <c r="G13" s="347" t="s">
        <v>321</v>
      </c>
      <c r="H13" s="347" t="s">
        <v>321</v>
      </c>
      <c r="I13" s="347" t="s">
        <v>52</v>
      </c>
      <c r="J13" s="363" t="s">
        <v>350</v>
      </c>
      <c r="K13" s="364"/>
      <c r="L13" s="359" t="s">
        <v>374</v>
      </c>
      <c r="M13" s="365"/>
    </row>
    <row r="14" spans="2:17" x14ac:dyDescent="0.25">
      <c r="B14" s="366" t="s">
        <v>322</v>
      </c>
      <c r="C14" s="367" t="s">
        <v>323</v>
      </c>
      <c r="D14" s="362" t="s">
        <v>76</v>
      </c>
      <c r="E14" s="368" t="s">
        <v>324</v>
      </c>
      <c r="F14" s="347" t="s">
        <v>324</v>
      </c>
      <c r="G14" s="369" t="s">
        <v>325</v>
      </c>
      <c r="H14" s="369" t="s">
        <v>325</v>
      </c>
      <c r="I14" s="347" t="s">
        <v>58</v>
      </c>
      <c r="J14" s="363" t="s">
        <v>58</v>
      </c>
      <c r="K14" s="370"/>
      <c r="L14" s="371" t="s">
        <v>373</v>
      </c>
      <c r="M14" s="372"/>
    </row>
    <row r="15" spans="2:17" ht="18" customHeight="1" x14ac:dyDescent="0.25">
      <c r="B15" s="76"/>
      <c r="C15" s="117"/>
      <c r="D15" s="123"/>
      <c r="E15" s="132"/>
      <c r="F15" s="123">
        <f t="shared" ref="F15:F23" si="0">IF(E15=0,0,D15/E15)</f>
        <v>0</v>
      </c>
      <c r="G15" s="135"/>
      <c r="H15" s="123">
        <f>+G15*$F15</f>
        <v>0</v>
      </c>
      <c r="I15" s="123"/>
      <c r="J15" s="123">
        <f>+I15-H15</f>
        <v>0</v>
      </c>
      <c r="K15" s="373" t="str">
        <f>IF((F15*G15)-H15=0,"","PLEASE EXPLAIN THE VARIANCE OF $"&amp;(F15*G15)-H15)</f>
        <v/>
      </c>
      <c r="L15" s="374"/>
      <c r="M15" s="375"/>
    </row>
    <row r="16" spans="2:17" ht="18" customHeight="1" x14ac:dyDescent="0.25">
      <c r="B16" s="78"/>
      <c r="C16" s="117"/>
      <c r="D16" s="133"/>
      <c r="E16" s="79"/>
      <c r="F16" s="79">
        <f t="shared" si="0"/>
        <v>0</v>
      </c>
      <c r="G16" s="79"/>
      <c r="H16" s="79">
        <f>+G16*$F16</f>
        <v>0</v>
      </c>
      <c r="I16" s="79"/>
      <c r="J16" s="79">
        <f>+I16-H16</f>
        <v>0</v>
      </c>
      <c r="K16" s="373" t="str">
        <f t="shared" ref="K16:K23" si="1">IF((F16*G16)-H16=0,"","PLEASE EXPLAIN THE VARIANCE OF $"&amp;(F16*G16)-H16)</f>
        <v/>
      </c>
      <c r="L16" s="374"/>
      <c r="M16" s="375"/>
    </row>
    <row r="17" spans="2:17" ht="18" customHeight="1" x14ac:dyDescent="0.25">
      <c r="B17" s="78"/>
      <c r="C17" s="117"/>
      <c r="D17" s="133"/>
      <c r="E17" s="79"/>
      <c r="F17" s="79">
        <f t="shared" si="0"/>
        <v>0</v>
      </c>
      <c r="G17" s="79"/>
      <c r="H17" s="79"/>
      <c r="I17" s="79"/>
      <c r="J17" s="79">
        <f t="shared" ref="J17:J23" si="2">+H17-I17</f>
        <v>0</v>
      </c>
      <c r="K17" s="373" t="str">
        <f t="shared" si="1"/>
        <v/>
      </c>
      <c r="L17" s="374"/>
      <c r="M17" s="375"/>
    </row>
    <row r="18" spans="2:17" ht="18" customHeight="1" x14ac:dyDescent="0.25">
      <c r="B18" s="78"/>
      <c r="C18" s="117"/>
      <c r="D18" s="133"/>
      <c r="E18" s="79"/>
      <c r="F18" s="79">
        <f t="shared" si="0"/>
        <v>0</v>
      </c>
      <c r="G18" s="79"/>
      <c r="H18" s="79"/>
      <c r="I18" s="79"/>
      <c r="J18" s="79">
        <f t="shared" si="2"/>
        <v>0</v>
      </c>
      <c r="K18" s="373" t="str">
        <f t="shared" si="1"/>
        <v/>
      </c>
      <c r="L18" s="374"/>
      <c r="M18" s="375"/>
    </row>
    <row r="19" spans="2:17" ht="18" customHeight="1" x14ac:dyDescent="0.25">
      <c r="B19" s="78"/>
      <c r="C19" s="117"/>
      <c r="D19" s="133"/>
      <c r="E19" s="79"/>
      <c r="F19" s="79">
        <f t="shared" si="0"/>
        <v>0</v>
      </c>
      <c r="G19" s="79"/>
      <c r="H19" s="79"/>
      <c r="I19" s="79"/>
      <c r="J19" s="79">
        <f t="shared" si="2"/>
        <v>0</v>
      </c>
      <c r="K19" s="373" t="str">
        <f t="shared" si="1"/>
        <v/>
      </c>
      <c r="L19" s="374"/>
      <c r="M19" s="375"/>
    </row>
    <row r="20" spans="2:17" ht="18" customHeight="1" x14ac:dyDescent="0.25">
      <c r="B20" s="78"/>
      <c r="C20" s="117"/>
      <c r="D20" s="133"/>
      <c r="E20" s="79"/>
      <c r="F20" s="79">
        <f t="shared" si="0"/>
        <v>0</v>
      </c>
      <c r="G20" s="79"/>
      <c r="H20" s="79"/>
      <c r="I20" s="79"/>
      <c r="J20" s="79">
        <f t="shared" si="2"/>
        <v>0</v>
      </c>
      <c r="K20" s="373" t="str">
        <f t="shared" si="1"/>
        <v/>
      </c>
      <c r="L20" s="374"/>
      <c r="M20" s="375"/>
    </row>
    <row r="21" spans="2:17" ht="18" customHeight="1" x14ac:dyDescent="0.25">
      <c r="B21" s="78"/>
      <c r="C21" s="117"/>
      <c r="D21" s="133"/>
      <c r="E21" s="79"/>
      <c r="F21" s="79">
        <f t="shared" si="0"/>
        <v>0</v>
      </c>
      <c r="G21" s="79"/>
      <c r="H21" s="79"/>
      <c r="I21" s="79"/>
      <c r="J21" s="79">
        <f t="shared" si="2"/>
        <v>0</v>
      </c>
      <c r="K21" s="373" t="str">
        <f t="shared" si="1"/>
        <v/>
      </c>
      <c r="L21" s="374"/>
      <c r="M21" s="375"/>
    </row>
    <row r="22" spans="2:17" ht="18" customHeight="1" x14ac:dyDescent="0.25">
      <c r="B22" s="78"/>
      <c r="C22" s="117"/>
      <c r="D22" s="133"/>
      <c r="E22" s="79"/>
      <c r="F22" s="79">
        <f t="shared" si="0"/>
        <v>0</v>
      </c>
      <c r="G22" s="79"/>
      <c r="H22" s="79"/>
      <c r="I22" s="79"/>
      <c r="J22" s="79">
        <f t="shared" si="2"/>
        <v>0</v>
      </c>
      <c r="K22" s="373" t="str">
        <f t="shared" si="1"/>
        <v/>
      </c>
      <c r="L22" s="374"/>
      <c r="M22" s="375"/>
    </row>
    <row r="23" spans="2:17" ht="18" customHeight="1" x14ac:dyDescent="0.25">
      <c r="B23" s="78"/>
      <c r="C23" s="117"/>
      <c r="D23" s="133"/>
      <c r="E23" s="79"/>
      <c r="F23" s="79">
        <f t="shared" si="0"/>
        <v>0</v>
      </c>
      <c r="G23" s="79"/>
      <c r="H23" s="79"/>
      <c r="I23" s="79"/>
      <c r="J23" s="79">
        <f t="shared" si="2"/>
        <v>0</v>
      </c>
      <c r="K23" s="373" t="str">
        <f t="shared" si="1"/>
        <v/>
      </c>
      <c r="L23" s="374"/>
      <c r="M23" s="375"/>
    </row>
    <row r="24" spans="2:17" ht="18" customHeight="1" x14ac:dyDescent="0.25">
      <c r="B24" s="91" t="s">
        <v>326</v>
      </c>
      <c r="C24" s="77"/>
      <c r="D24" s="123">
        <f>SUM(D15:D23)</f>
        <v>0</v>
      </c>
      <c r="E24" s="79">
        <f>SUM(E15:E23)</f>
        <v>0</v>
      </c>
      <c r="F24" s="134"/>
      <c r="G24" s="135">
        <f>SUM(G15:G23)</f>
        <v>0</v>
      </c>
      <c r="H24" s="123">
        <f>SUM(H15:H23)</f>
        <v>0</v>
      </c>
      <c r="I24" s="123">
        <f>SUM(I15:I23)</f>
        <v>0</v>
      </c>
      <c r="J24" s="123">
        <f>SUM(J15:J23)</f>
        <v>0</v>
      </c>
      <c r="K24" s="373"/>
      <c r="L24" s="374"/>
      <c r="M24" s="375"/>
    </row>
    <row r="25" spans="2:17" ht="17.7" customHeight="1" thickBot="1" x14ac:dyDescent="0.3">
      <c r="B25" s="376"/>
      <c r="C25" s="376"/>
      <c r="D25" s="377"/>
      <c r="E25" s="376"/>
      <c r="F25" s="376"/>
      <c r="G25" s="376"/>
      <c r="H25" s="376"/>
      <c r="I25" s="377"/>
      <c r="J25" s="377"/>
      <c r="K25" s="377"/>
      <c r="L25" s="377"/>
      <c r="M25" s="377"/>
      <c r="N25" s="377"/>
      <c r="O25" s="378"/>
      <c r="P25" s="378"/>
      <c r="Q25" s="68"/>
    </row>
    <row r="26" spans="2:17" ht="35.4" customHeight="1" thickBot="1" x14ac:dyDescent="0.3">
      <c r="B26" s="379" t="s">
        <v>327</v>
      </c>
      <c r="C26" s="379"/>
      <c r="D26" s="380"/>
      <c r="E26" s="380"/>
      <c r="F26" s="380"/>
      <c r="G26" s="381"/>
      <c r="H26" s="80"/>
      <c r="I26" s="80"/>
      <c r="J26" s="80"/>
      <c r="K26" s="80"/>
      <c r="L26" s="80"/>
      <c r="M26" s="80"/>
      <c r="N26" s="80"/>
      <c r="O26" s="80"/>
      <c r="P26" s="80"/>
      <c r="Q26" s="80"/>
    </row>
    <row r="27" spans="2:17" s="342" customFormat="1" ht="16.95" customHeight="1" x14ac:dyDescent="0.25">
      <c r="B27" s="332"/>
      <c r="C27" s="382"/>
      <c r="D27" s="332" t="s">
        <v>305</v>
      </c>
      <c r="E27" s="383" t="s">
        <v>306</v>
      </c>
      <c r="F27" s="383" t="s">
        <v>328</v>
      </c>
      <c r="G27" s="338" t="s">
        <v>308</v>
      </c>
      <c r="H27" s="384" t="s">
        <v>329</v>
      </c>
      <c r="I27" s="385" t="s">
        <v>310</v>
      </c>
      <c r="J27" s="337" t="s">
        <v>330</v>
      </c>
      <c r="K27" s="386" t="s">
        <v>331</v>
      </c>
      <c r="L27" s="337" t="s">
        <v>332</v>
      </c>
      <c r="M27" s="337" t="s">
        <v>333</v>
      </c>
      <c r="N27" s="387" t="s">
        <v>351</v>
      </c>
      <c r="O27" s="80"/>
      <c r="P27" s="355"/>
      <c r="Q27" s="343"/>
    </row>
    <row r="28" spans="2:17" ht="16.2" customHeight="1" x14ac:dyDescent="0.25">
      <c r="B28" s="388"/>
      <c r="C28" s="389"/>
      <c r="D28" s="390"/>
      <c r="E28" s="391" t="s">
        <v>334</v>
      </c>
      <c r="F28" s="392"/>
      <c r="G28" s="392"/>
      <c r="H28" s="392"/>
      <c r="I28" s="392"/>
      <c r="J28" s="392"/>
      <c r="K28" s="392" t="s">
        <v>50</v>
      </c>
      <c r="L28" s="393"/>
      <c r="M28" s="390"/>
      <c r="N28" s="394"/>
      <c r="O28" s="80"/>
      <c r="P28" s="68"/>
    </row>
    <row r="29" spans="2:17" ht="16.2" customHeight="1" x14ac:dyDescent="0.25">
      <c r="B29" s="395"/>
      <c r="C29" s="396"/>
      <c r="D29" s="397"/>
      <c r="E29" s="398" t="s">
        <v>83</v>
      </c>
      <c r="F29" s="398"/>
      <c r="G29" s="398"/>
      <c r="H29" s="398"/>
      <c r="I29" s="398"/>
      <c r="J29" s="398"/>
      <c r="K29" s="398" t="s">
        <v>87</v>
      </c>
      <c r="L29" s="399" t="s">
        <v>14</v>
      </c>
      <c r="M29" s="356"/>
      <c r="N29" s="400" t="s">
        <v>313</v>
      </c>
      <c r="O29" s="80"/>
      <c r="P29" s="359"/>
    </row>
    <row r="30" spans="2:17" ht="16.2" customHeight="1" x14ac:dyDescent="0.25">
      <c r="B30" s="344"/>
      <c r="C30" s="353" t="s">
        <v>315</v>
      </c>
      <c r="D30" s="401" t="s">
        <v>32</v>
      </c>
      <c r="E30" s="402" t="s">
        <v>335</v>
      </c>
      <c r="F30" s="398"/>
      <c r="G30" s="398"/>
      <c r="H30" s="398"/>
      <c r="I30" s="398" t="s">
        <v>336</v>
      </c>
      <c r="J30" s="398"/>
      <c r="K30" s="398" t="s">
        <v>337</v>
      </c>
      <c r="L30" s="399" t="s">
        <v>87</v>
      </c>
      <c r="M30" s="356" t="s">
        <v>15</v>
      </c>
      <c r="N30" s="400" t="s">
        <v>349</v>
      </c>
      <c r="O30" s="80"/>
      <c r="P30" s="359"/>
    </row>
    <row r="31" spans="2:17" ht="15" customHeight="1" x14ac:dyDescent="0.25">
      <c r="B31" s="361"/>
      <c r="C31" s="353" t="s">
        <v>319</v>
      </c>
      <c r="D31" s="401" t="s">
        <v>338</v>
      </c>
      <c r="E31" s="402" t="s">
        <v>339</v>
      </c>
      <c r="F31" s="398" t="s">
        <v>334</v>
      </c>
      <c r="G31" s="398" t="s">
        <v>79</v>
      </c>
      <c r="H31" s="398" t="s">
        <v>80</v>
      </c>
      <c r="I31" s="398" t="s">
        <v>340</v>
      </c>
      <c r="J31" s="398" t="s">
        <v>81</v>
      </c>
      <c r="K31" s="398" t="s">
        <v>341</v>
      </c>
      <c r="L31" s="399" t="s">
        <v>342</v>
      </c>
      <c r="M31" s="356" t="s">
        <v>52</v>
      </c>
      <c r="N31" s="400" t="s">
        <v>350</v>
      </c>
      <c r="O31" s="80"/>
      <c r="P31" s="359"/>
    </row>
    <row r="32" spans="2:17" x14ac:dyDescent="0.25">
      <c r="B32" s="366" t="s">
        <v>322</v>
      </c>
      <c r="C32" s="367" t="s">
        <v>323</v>
      </c>
      <c r="D32" s="403" t="s">
        <v>82</v>
      </c>
      <c r="E32" s="404" t="s">
        <v>343</v>
      </c>
      <c r="F32" s="405" t="s">
        <v>84</v>
      </c>
      <c r="G32" s="405" t="s">
        <v>85</v>
      </c>
      <c r="H32" s="405" t="s">
        <v>83</v>
      </c>
      <c r="I32" s="406" t="s">
        <v>86</v>
      </c>
      <c r="J32" s="405" t="s">
        <v>87</v>
      </c>
      <c r="K32" s="405" t="s">
        <v>344</v>
      </c>
      <c r="L32" s="369" t="s">
        <v>385</v>
      </c>
      <c r="M32" s="407" t="s">
        <v>58</v>
      </c>
      <c r="N32" s="408" t="s">
        <v>58</v>
      </c>
      <c r="O32" s="81"/>
      <c r="P32" s="359"/>
    </row>
    <row r="33" spans="2:25" ht="18" customHeight="1" x14ac:dyDescent="0.25">
      <c r="B33" s="82"/>
      <c r="C33" s="83"/>
      <c r="D33" s="84"/>
      <c r="E33" s="134"/>
      <c r="F33" s="134"/>
      <c r="G33" s="135"/>
      <c r="H33" s="124">
        <f t="shared" ref="H33:H40" si="3">+E33+F33-G33</f>
        <v>0</v>
      </c>
      <c r="I33" s="79"/>
      <c r="J33" s="124"/>
      <c r="K33" s="124">
        <f t="shared" ref="K33:K40" si="4">IF(I33=0,0,ROUND(H33/I33,0))</f>
        <v>0</v>
      </c>
      <c r="L33" s="124"/>
      <c r="M33" s="124"/>
      <c r="N33" s="124">
        <f>+M33-L33</f>
        <v>0</v>
      </c>
      <c r="O33" s="80"/>
      <c r="P33" s="85"/>
    </row>
    <row r="34" spans="2:25" ht="18" customHeight="1" x14ac:dyDescent="0.25">
      <c r="B34" s="82"/>
      <c r="C34" s="83"/>
      <c r="D34" s="84"/>
      <c r="E34" s="79"/>
      <c r="F34" s="79"/>
      <c r="G34" s="79"/>
      <c r="H34" s="79">
        <f t="shared" si="3"/>
        <v>0</v>
      </c>
      <c r="I34" s="79"/>
      <c r="J34" s="79"/>
      <c r="K34" s="79">
        <f t="shared" si="4"/>
        <v>0</v>
      </c>
      <c r="L34" s="79"/>
      <c r="M34" s="79"/>
      <c r="N34" s="125">
        <f t="shared" ref="N34:N40" si="5">+M34-L34</f>
        <v>0</v>
      </c>
      <c r="O34" s="80"/>
      <c r="P34" s="80"/>
    </row>
    <row r="35" spans="2:25" ht="18" customHeight="1" x14ac:dyDescent="0.25">
      <c r="B35" s="82"/>
      <c r="C35" s="83"/>
      <c r="D35" s="84"/>
      <c r="E35" s="79"/>
      <c r="F35" s="79"/>
      <c r="G35" s="79"/>
      <c r="H35" s="79">
        <f t="shared" si="3"/>
        <v>0</v>
      </c>
      <c r="I35" s="79"/>
      <c r="J35" s="79"/>
      <c r="K35" s="79">
        <f t="shared" si="4"/>
        <v>0</v>
      </c>
      <c r="L35" s="79"/>
      <c r="M35" s="79"/>
      <c r="N35" s="125">
        <f t="shared" si="5"/>
        <v>0</v>
      </c>
      <c r="O35" s="80"/>
      <c r="P35" s="80"/>
    </row>
    <row r="36" spans="2:25" ht="18" customHeight="1" x14ac:dyDescent="0.25">
      <c r="B36" s="82"/>
      <c r="C36" s="83"/>
      <c r="D36" s="84"/>
      <c r="E36" s="79"/>
      <c r="F36" s="79"/>
      <c r="G36" s="79"/>
      <c r="H36" s="79">
        <f t="shared" si="3"/>
        <v>0</v>
      </c>
      <c r="I36" s="79"/>
      <c r="J36" s="79"/>
      <c r="K36" s="79">
        <f t="shared" si="4"/>
        <v>0</v>
      </c>
      <c r="L36" s="79"/>
      <c r="M36" s="79"/>
      <c r="N36" s="125">
        <f t="shared" si="5"/>
        <v>0</v>
      </c>
      <c r="O36" s="80"/>
      <c r="P36" s="80"/>
    </row>
    <row r="37" spans="2:25" ht="18" customHeight="1" x14ac:dyDescent="0.25">
      <c r="B37" s="82"/>
      <c r="C37" s="83"/>
      <c r="D37" s="84"/>
      <c r="E37" s="79"/>
      <c r="F37" s="79"/>
      <c r="G37" s="79"/>
      <c r="H37" s="79">
        <f t="shared" si="3"/>
        <v>0</v>
      </c>
      <c r="I37" s="79"/>
      <c r="J37" s="79"/>
      <c r="K37" s="79">
        <f t="shared" si="4"/>
        <v>0</v>
      </c>
      <c r="L37" s="79"/>
      <c r="M37" s="79"/>
      <c r="N37" s="125">
        <f t="shared" si="5"/>
        <v>0</v>
      </c>
      <c r="O37" s="80"/>
      <c r="P37" s="80"/>
    </row>
    <row r="38" spans="2:25" ht="18" customHeight="1" x14ac:dyDescent="0.25">
      <c r="B38" s="82"/>
      <c r="C38" s="83"/>
      <c r="D38" s="84"/>
      <c r="E38" s="79"/>
      <c r="F38" s="79"/>
      <c r="G38" s="79"/>
      <c r="H38" s="79">
        <f t="shared" si="3"/>
        <v>0</v>
      </c>
      <c r="I38" s="79"/>
      <c r="J38" s="79"/>
      <c r="K38" s="79">
        <f t="shared" si="4"/>
        <v>0</v>
      </c>
      <c r="L38" s="79"/>
      <c r="M38" s="79"/>
      <c r="N38" s="125">
        <f t="shared" si="5"/>
        <v>0</v>
      </c>
      <c r="O38" s="80"/>
      <c r="P38" s="80"/>
    </row>
    <row r="39" spans="2:25" ht="18" customHeight="1" x14ac:dyDescent="0.25">
      <c r="B39" s="82"/>
      <c r="C39" s="83"/>
      <c r="D39" s="84"/>
      <c r="E39" s="79"/>
      <c r="F39" s="79"/>
      <c r="G39" s="79"/>
      <c r="H39" s="79">
        <f t="shared" si="3"/>
        <v>0</v>
      </c>
      <c r="I39" s="79"/>
      <c r="J39" s="79"/>
      <c r="K39" s="79">
        <f t="shared" si="4"/>
        <v>0</v>
      </c>
      <c r="L39" s="79"/>
      <c r="M39" s="79"/>
      <c r="N39" s="125">
        <f t="shared" si="5"/>
        <v>0</v>
      </c>
      <c r="O39" s="80"/>
      <c r="P39" s="80"/>
    </row>
    <row r="40" spans="2:25" ht="18" customHeight="1" x14ac:dyDescent="0.25">
      <c r="B40" s="82"/>
      <c r="C40" s="83"/>
      <c r="D40" s="84"/>
      <c r="E40" s="79"/>
      <c r="F40" s="79"/>
      <c r="G40" s="79"/>
      <c r="H40" s="79">
        <f t="shared" si="3"/>
        <v>0</v>
      </c>
      <c r="I40" s="79"/>
      <c r="J40" s="79"/>
      <c r="K40" s="79">
        <f t="shared" si="4"/>
        <v>0</v>
      </c>
      <c r="L40" s="79"/>
      <c r="M40" s="79"/>
      <c r="N40" s="125">
        <f t="shared" si="5"/>
        <v>0</v>
      </c>
      <c r="O40" s="80"/>
      <c r="P40" s="80"/>
    </row>
    <row r="41" spans="2:25" ht="18" customHeight="1" thickBot="1" x14ac:dyDescent="0.3">
      <c r="B41" s="105" t="s">
        <v>418</v>
      </c>
      <c r="C41" s="87"/>
      <c r="D41" s="106"/>
      <c r="E41" s="124">
        <f>SUM(E33:E40)</f>
        <v>0</v>
      </c>
      <c r="F41" s="124">
        <f>SUM(F33:F40)</f>
        <v>0</v>
      </c>
      <c r="G41" s="124">
        <f>SUM(G33:G40)</f>
        <v>0</v>
      </c>
      <c r="H41" s="124">
        <f>SUM(H33:H40)</f>
        <v>0</v>
      </c>
      <c r="I41" s="136"/>
      <c r="J41" s="124">
        <f>SUM(J33:J40)</f>
        <v>0</v>
      </c>
      <c r="K41" s="124">
        <f>SUM(K33:K40)</f>
        <v>0</v>
      </c>
      <c r="L41" s="124">
        <f>SUM(L33:L40)</f>
        <v>0</v>
      </c>
      <c r="M41" s="124">
        <f>SUM(M33:M40)</f>
        <v>0</v>
      </c>
      <c r="N41" s="124">
        <f>SUM(N33:N40)</f>
        <v>0</v>
      </c>
      <c r="O41" s="81"/>
      <c r="P41" s="86"/>
    </row>
    <row r="42" spans="2:25" s="142" customFormat="1" ht="16.95" customHeight="1" x14ac:dyDescent="0.25">
      <c r="B42" s="107"/>
      <c r="C42" s="107"/>
      <c r="D42" s="107"/>
      <c r="E42" s="108"/>
      <c r="F42" s="108"/>
      <c r="G42" s="108"/>
      <c r="H42" s="108"/>
      <c r="I42" s="109"/>
      <c r="J42" s="108"/>
      <c r="K42" s="110"/>
      <c r="L42" s="110"/>
      <c r="M42" s="110"/>
      <c r="N42" s="110"/>
      <c r="O42" s="90"/>
      <c r="P42" s="86"/>
    </row>
    <row r="43" spans="2:25" ht="16.95" customHeight="1" x14ac:dyDescent="0.25">
      <c r="B43" s="409" t="s">
        <v>390</v>
      </c>
      <c r="C43" s="87"/>
      <c r="D43" s="87"/>
      <c r="E43" s="88"/>
      <c r="F43" s="88"/>
      <c r="G43" s="88"/>
      <c r="H43" s="88"/>
      <c r="I43" s="89"/>
      <c r="J43" s="88"/>
      <c r="K43" s="90"/>
      <c r="L43" s="90"/>
      <c r="M43" s="90"/>
      <c r="N43" s="90"/>
      <c r="O43" s="90"/>
      <c r="P43" s="86"/>
    </row>
    <row r="44" spans="2:25" ht="16.95" customHeight="1" x14ac:dyDescent="0.25">
      <c r="B44" s="87"/>
      <c r="C44" s="87"/>
      <c r="D44" s="87"/>
      <c r="E44" s="88"/>
      <c r="F44" s="88"/>
      <c r="G44" s="88"/>
      <c r="H44" s="88"/>
      <c r="I44" s="89"/>
      <c r="J44" s="88"/>
      <c r="K44" s="90"/>
      <c r="L44" s="90"/>
      <c r="M44" s="90"/>
      <c r="N44" s="90"/>
      <c r="O44" s="90"/>
      <c r="P44" s="86"/>
    </row>
    <row r="45" spans="2:25" ht="20.100000000000001" customHeight="1" thickBot="1" x14ac:dyDescent="0.3">
      <c r="B45" s="410" t="s">
        <v>345</v>
      </c>
      <c r="C45" s="411"/>
      <c r="D45" s="87"/>
      <c r="E45" s="88"/>
      <c r="F45" s="88"/>
      <c r="G45" s="88"/>
      <c r="H45" s="88"/>
      <c r="I45" s="89"/>
      <c r="J45" s="88"/>
      <c r="K45" s="90"/>
      <c r="L45" s="90"/>
      <c r="M45" s="90"/>
      <c r="N45" s="90"/>
      <c r="O45" s="90"/>
      <c r="P45" s="86"/>
    </row>
    <row r="46" spans="2:25" ht="20.100000000000001" customHeight="1" thickBot="1" x14ac:dyDescent="0.3">
      <c r="B46" s="412" t="s">
        <v>347</v>
      </c>
      <c r="C46" s="413">
        <f>+I24+M41</f>
        <v>0</v>
      </c>
      <c r="D46" s="87"/>
      <c r="E46" s="88"/>
      <c r="F46" s="88"/>
      <c r="G46" s="88"/>
      <c r="H46" s="88"/>
      <c r="I46" s="89"/>
      <c r="J46" s="88"/>
      <c r="K46" s="90"/>
      <c r="L46" s="90"/>
      <c r="M46" s="90"/>
      <c r="N46" s="90"/>
      <c r="O46" s="90"/>
      <c r="P46" s="86"/>
    </row>
    <row r="47" spans="2:25" s="142" customFormat="1" ht="20.100000000000001" customHeight="1" thickBot="1" x14ac:dyDescent="0.3">
      <c r="B47" s="412" t="s">
        <v>346</v>
      </c>
      <c r="C47" s="413">
        <f>+H24+L41</f>
        <v>0</v>
      </c>
      <c r="D47" s="87"/>
      <c r="E47" s="88"/>
      <c r="F47" s="88"/>
      <c r="G47" s="88"/>
      <c r="H47" s="88"/>
      <c r="I47" s="89"/>
      <c r="J47" s="88"/>
      <c r="K47" s="90"/>
      <c r="L47" s="90"/>
      <c r="M47" s="90"/>
      <c r="N47" s="90"/>
      <c r="O47" s="90"/>
      <c r="P47" s="86"/>
      <c r="R47" s="147"/>
    </row>
    <row r="48" spans="2:25" ht="20.100000000000001" customHeight="1" thickBot="1" x14ac:dyDescent="0.3">
      <c r="B48" s="414" t="s">
        <v>375</v>
      </c>
      <c r="C48" s="413">
        <f>+C46-C47</f>
        <v>0</v>
      </c>
      <c r="D48" s="87"/>
      <c r="E48" s="88"/>
      <c r="F48" s="88"/>
      <c r="G48" s="88"/>
      <c r="H48" s="88"/>
      <c r="I48" s="89"/>
      <c r="J48" s="88"/>
      <c r="K48" s="90"/>
      <c r="L48" s="90"/>
      <c r="M48" s="90"/>
      <c r="N48" s="90"/>
      <c r="O48" s="87"/>
      <c r="P48" s="88"/>
      <c r="Q48" s="88"/>
      <c r="R48" s="88"/>
      <c r="S48" s="88"/>
      <c r="T48" s="89"/>
      <c r="U48" s="88"/>
      <c r="V48" s="90"/>
      <c r="W48" s="90"/>
      <c r="X48" s="90"/>
      <c r="Y48" s="90"/>
    </row>
    <row r="49" spans="4:25" x14ac:dyDescent="0.25">
      <c r="D49" s="87"/>
      <c r="E49" s="88"/>
      <c r="F49" s="88"/>
      <c r="G49" s="88"/>
      <c r="H49" s="88"/>
      <c r="I49" s="89"/>
      <c r="J49" s="88"/>
      <c r="K49" s="90"/>
      <c r="L49" s="90"/>
      <c r="M49" s="90"/>
      <c r="N49" s="90"/>
      <c r="O49" s="87"/>
      <c r="P49" s="88"/>
      <c r="Q49" s="88"/>
      <c r="R49" s="88"/>
      <c r="S49" s="88"/>
      <c r="T49" s="89"/>
      <c r="U49" s="88"/>
      <c r="V49" s="90"/>
      <c r="W49" s="90"/>
      <c r="X49" s="90"/>
      <c r="Y49" s="90"/>
    </row>
    <row r="50" spans="4:25" x14ac:dyDescent="0.25">
      <c r="D50" s="87"/>
      <c r="E50" s="88"/>
      <c r="F50" s="88"/>
      <c r="G50" s="88"/>
      <c r="H50" s="88"/>
      <c r="I50" s="89"/>
      <c r="J50" s="88"/>
      <c r="K50" s="90"/>
      <c r="L50" s="90"/>
      <c r="M50" s="90"/>
      <c r="N50" s="90"/>
      <c r="O50" s="87"/>
      <c r="P50" s="88"/>
      <c r="Q50" s="88"/>
      <c r="R50" s="88"/>
      <c r="S50" s="88"/>
      <c r="T50" s="89"/>
      <c r="U50" s="88"/>
      <c r="V50" s="90"/>
      <c r="W50" s="90"/>
      <c r="X50" s="90"/>
      <c r="Y50" s="90"/>
    </row>
  </sheetData>
  <mergeCells count="4">
    <mergeCell ref="B7:D7"/>
    <mergeCell ref="G7:H7"/>
    <mergeCell ref="F1:J1"/>
    <mergeCell ref="F2:J2"/>
  </mergeCells>
  <pageMargins left="0.5" right="0" top="0.5" bottom="0.5" header="0.3" footer="0.05"/>
  <pageSetup scale="60" orientation="landscape" r:id="rId1"/>
  <headerFooter>
    <oddFooter>&amp;L&amp;12&amp;Z&amp;F
- &amp;A&amp;RP &amp;P/&amp;N,  &amp;D,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transitionEntry="1">
    <pageSetUpPr fitToPage="1"/>
  </sheetPr>
  <dimension ref="A1:I33"/>
  <sheetViews>
    <sheetView defaultGridColor="0" colorId="22" zoomScale="90" zoomScaleNormal="90" zoomScaleSheetLayoutView="75" workbookViewId="0">
      <pane xSplit="3" ySplit="18" topLeftCell="D28" activePane="bottomRight" state="frozen"/>
      <selection activeCell="E17" sqref="E17"/>
      <selection pane="topRight" activeCell="E17" sqref="E17"/>
      <selection pane="bottomLeft" activeCell="E17" sqref="E17"/>
      <selection pane="bottomRight" activeCell="D24" sqref="D24"/>
    </sheetView>
  </sheetViews>
  <sheetFormatPr defaultColWidth="7.140625" defaultRowHeight="13.2" x14ac:dyDescent="0.25"/>
  <cols>
    <col min="1" max="1" width="4" style="67" customWidth="1"/>
    <col min="2" max="2" width="12.85546875" style="67" customWidth="1"/>
    <col min="3" max="3" width="68.140625" style="67" customWidth="1"/>
    <col min="4" max="4" width="20" style="67" customWidth="1"/>
    <col min="5" max="5" width="19" style="67" customWidth="1"/>
    <col min="6" max="6" width="22" style="67" customWidth="1"/>
    <col min="7" max="7" width="24.140625" style="67" bestFit="1" customWidth="1"/>
    <col min="8" max="8" width="24.85546875" style="67" customWidth="1"/>
    <col min="9" max="16384" width="7.140625" style="67"/>
  </cols>
  <sheetData>
    <row r="1" spans="1:9" x14ac:dyDescent="0.25">
      <c r="A1" s="66"/>
      <c r="B1" s="66"/>
      <c r="C1" s="662" t="s">
        <v>199</v>
      </c>
      <c r="D1" s="662"/>
      <c r="E1" s="662"/>
      <c r="F1" s="662"/>
      <c r="G1" s="102" t="s">
        <v>72</v>
      </c>
      <c r="I1" s="415"/>
    </row>
    <row r="2" spans="1:9" x14ac:dyDescent="0.25">
      <c r="A2" s="66"/>
      <c r="B2" s="66"/>
      <c r="C2" s="662" t="str">
        <f>summary!A2</f>
        <v>SUBSTANCE ABUSE PREVENTION AND CONTROL</v>
      </c>
      <c r="D2" s="662"/>
      <c r="E2" s="662"/>
      <c r="F2" s="662"/>
      <c r="G2" s="102" t="s">
        <v>88</v>
      </c>
      <c r="I2" s="415"/>
    </row>
    <row r="3" spans="1:9" x14ac:dyDescent="0.25">
      <c r="A3" s="66"/>
      <c r="B3" s="66"/>
      <c r="C3" s="662" t="s">
        <v>0</v>
      </c>
      <c r="D3" s="662"/>
      <c r="E3" s="662"/>
      <c r="F3" s="662"/>
      <c r="G3" s="102" t="s">
        <v>89</v>
      </c>
      <c r="I3" s="415"/>
    </row>
    <row r="4" spans="1:9" x14ac:dyDescent="0.25">
      <c r="A4" s="66"/>
      <c r="B4" s="66"/>
      <c r="C4" s="663" t="str">
        <f>summary!A4</f>
        <v>FISCAL YEAR 2019-20</v>
      </c>
      <c r="D4" s="663"/>
      <c r="E4" s="663"/>
      <c r="F4" s="663"/>
      <c r="G4" s="416"/>
      <c r="I4" s="415"/>
    </row>
    <row r="5" spans="1:9" x14ac:dyDescent="0.25">
      <c r="A5" s="69"/>
      <c r="B5" s="70"/>
      <c r="G5" s="417"/>
    </row>
    <row r="6" spans="1:9" ht="9" customHeight="1" x14ac:dyDescent="0.25">
      <c r="A6" s="69"/>
      <c r="B6" s="71"/>
      <c r="C6" s="664" t="s">
        <v>186</v>
      </c>
      <c r="D6" s="664"/>
      <c r="E6" s="664"/>
      <c r="F6" s="664"/>
    </row>
    <row r="7" spans="1:9" x14ac:dyDescent="0.25">
      <c r="A7" s="69"/>
      <c r="B7" s="69"/>
      <c r="C7" s="65"/>
      <c r="D7" s="65"/>
      <c r="E7" s="65"/>
      <c r="F7" s="65"/>
    </row>
    <row r="8" spans="1:9" x14ac:dyDescent="0.25">
      <c r="A8" s="69"/>
      <c r="B8" s="69"/>
      <c r="C8" s="65"/>
      <c r="D8" s="65"/>
      <c r="E8" s="65"/>
      <c r="F8" s="65"/>
    </row>
    <row r="9" spans="1:9" x14ac:dyDescent="0.25">
      <c r="A9" s="69"/>
      <c r="B9" s="69"/>
    </row>
    <row r="10" spans="1:9" s="2" customFormat="1" x14ac:dyDescent="0.25">
      <c r="B10" s="640">
        <f>summary!C14</f>
        <v>0</v>
      </c>
      <c r="C10" s="640"/>
      <c r="D10" s="640"/>
      <c r="E10" s="9">
        <f>'schedule P1'!G9</f>
        <v>0</v>
      </c>
      <c r="G10" s="3">
        <f ca="1">'schedule P1'!J9</f>
        <v>44411</v>
      </c>
    </row>
    <row r="11" spans="1:9" x14ac:dyDescent="0.25">
      <c r="B11" s="666" t="s">
        <v>74</v>
      </c>
      <c r="C11" s="666"/>
      <c r="D11" s="65"/>
      <c r="E11" s="418" t="s">
        <v>90</v>
      </c>
      <c r="G11" s="299" t="s">
        <v>70</v>
      </c>
    </row>
    <row r="12" spans="1:9" x14ac:dyDescent="0.25">
      <c r="B12" s="140"/>
      <c r="C12" s="140"/>
      <c r="D12" s="65"/>
      <c r="E12" s="140"/>
      <c r="F12" s="140"/>
      <c r="G12" s="65"/>
      <c r="H12" s="140"/>
    </row>
    <row r="13" spans="1:9" x14ac:dyDescent="0.25">
      <c r="B13" s="419"/>
      <c r="C13" s="68"/>
    </row>
    <row r="14" spans="1:9" x14ac:dyDescent="0.25">
      <c r="B14" s="420"/>
      <c r="C14" s="421" t="s">
        <v>77</v>
      </c>
      <c r="D14" s="302" t="s">
        <v>35</v>
      </c>
      <c r="E14" s="302" t="s">
        <v>36</v>
      </c>
      <c r="F14" s="302" t="s">
        <v>37</v>
      </c>
      <c r="G14" s="301" t="s">
        <v>38</v>
      </c>
      <c r="H14" s="302" t="s">
        <v>39</v>
      </c>
    </row>
    <row r="15" spans="1:9" x14ac:dyDescent="0.25">
      <c r="B15" s="422" t="s">
        <v>207</v>
      </c>
      <c r="C15" s="423"/>
      <c r="D15" s="424"/>
      <c r="E15" s="424"/>
      <c r="F15" s="424"/>
      <c r="G15" s="425"/>
      <c r="H15" s="424"/>
    </row>
    <row r="16" spans="1:9" x14ac:dyDescent="0.25">
      <c r="B16" s="426" t="s">
        <v>208</v>
      </c>
      <c r="C16" s="423"/>
      <c r="D16" s="427" t="s">
        <v>85</v>
      </c>
      <c r="E16" s="427" t="s">
        <v>91</v>
      </c>
      <c r="F16" s="428"/>
      <c r="G16" s="429" t="s">
        <v>15</v>
      </c>
      <c r="H16" s="428"/>
    </row>
    <row r="17" spans="2:9" x14ac:dyDescent="0.25">
      <c r="B17" s="426" t="s">
        <v>209</v>
      </c>
      <c r="C17" s="423"/>
      <c r="D17" s="427" t="s">
        <v>69</v>
      </c>
      <c r="E17" s="427" t="s">
        <v>69</v>
      </c>
      <c r="F17" s="427" t="s">
        <v>14</v>
      </c>
      <c r="G17" s="429" t="s">
        <v>52</v>
      </c>
      <c r="H17" s="427" t="s">
        <v>92</v>
      </c>
    </row>
    <row r="18" spans="2:9" ht="13.8" thickBot="1" x14ac:dyDescent="0.3">
      <c r="B18" s="430" t="s">
        <v>210</v>
      </c>
      <c r="C18" s="431"/>
      <c r="D18" s="432" t="s">
        <v>93</v>
      </c>
      <c r="E18" s="432" t="s">
        <v>94</v>
      </c>
      <c r="F18" s="432" t="s">
        <v>16</v>
      </c>
      <c r="G18" s="432" t="s">
        <v>58</v>
      </c>
      <c r="H18" s="432" t="s">
        <v>18</v>
      </c>
    </row>
    <row r="19" spans="2:9" ht="20.100000000000001" customHeight="1" thickTop="1" x14ac:dyDescent="0.25">
      <c r="B19" s="669"/>
      <c r="C19" s="670"/>
      <c r="D19" s="93"/>
      <c r="E19" s="94"/>
      <c r="F19" s="93"/>
      <c r="G19" s="93"/>
      <c r="H19" s="126">
        <f>G19-F19</f>
        <v>0</v>
      </c>
      <c r="I19" s="65"/>
    </row>
    <row r="20" spans="2:9" ht="20.100000000000001" customHeight="1" x14ac:dyDescent="0.25">
      <c r="B20" s="660"/>
      <c r="C20" s="661"/>
      <c r="D20" s="95"/>
      <c r="E20" s="96"/>
      <c r="F20" s="95"/>
      <c r="G20" s="95"/>
      <c r="H20" s="119">
        <f>G20-F20</f>
        <v>0</v>
      </c>
      <c r="I20" s="65"/>
    </row>
    <row r="21" spans="2:9" ht="20.100000000000001" customHeight="1" x14ac:dyDescent="0.25">
      <c r="B21" s="660"/>
      <c r="C21" s="661"/>
      <c r="D21" s="95"/>
      <c r="E21" s="96"/>
      <c r="F21" s="95"/>
      <c r="G21" s="95"/>
      <c r="H21" s="119">
        <f t="shared" ref="H21:H29" si="0">G21-F21</f>
        <v>0</v>
      </c>
      <c r="I21" s="65"/>
    </row>
    <row r="22" spans="2:9" ht="20.100000000000001" customHeight="1" x14ac:dyDescent="0.25">
      <c r="B22" s="660"/>
      <c r="C22" s="661"/>
      <c r="D22" s="95"/>
      <c r="E22" s="96"/>
      <c r="F22" s="95"/>
      <c r="G22" s="95"/>
      <c r="H22" s="119">
        <f t="shared" si="0"/>
        <v>0</v>
      </c>
      <c r="I22" s="65"/>
    </row>
    <row r="23" spans="2:9" ht="20.100000000000001" customHeight="1" x14ac:dyDescent="0.25">
      <c r="B23" s="660"/>
      <c r="C23" s="661"/>
      <c r="D23" s="95"/>
      <c r="E23" s="96"/>
      <c r="F23" s="95"/>
      <c r="G23" s="95"/>
      <c r="H23" s="119">
        <f t="shared" si="0"/>
        <v>0</v>
      </c>
      <c r="I23" s="65"/>
    </row>
    <row r="24" spans="2:9" ht="20.100000000000001" customHeight="1" x14ac:dyDescent="0.25">
      <c r="B24" s="660"/>
      <c r="C24" s="661"/>
      <c r="D24" s="95"/>
      <c r="E24" s="96"/>
      <c r="F24" s="95"/>
      <c r="G24" s="95"/>
      <c r="H24" s="119">
        <f t="shared" si="0"/>
        <v>0</v>
      </c>
      <c r="I24" s="65"/>
    </row>
    <row r="25" spans="2:9" ht="20.100000000000001" customHeight="1" x14ac:dyDescent="0.25">
      <c r="B25" s="660"/>
      <c r="C25" s="661"/>
      <c r="D25" s="95"/>
      <c r="E25" s="96"/>
      <c r="F25" s="95"/>
      <c r="G25" s="95"/>
      <c r="H25" s="119">
        <f t="shared" si="0"/>
        <v>0</v>
      </c>
      <c r="I25" s="65"/>
    </row>
    <row r="26" spans="2:9" ht="20.100000000000001" customHeight="1" x14ac:dyDescent="0.25">
      <c r="B26" s="660"/>
      <c r="C26" s="661"/>
      <c r="D26" s="95"/>
      <c r="E26" s="96"/>
      <c r="F26" s="95"/>
      <c r="G26" s="95"/>
      <c r="H26" s="119">
        <f t="shared" si="0"/>
        <v>0</v>
      </c>
      <c r="I26" s="65"/>
    </row>
    <row r="27" spans="2:9" ht="20.100000000000001" customHeight="1" x14ac:dyDescent="0.25">
      <c r="B27" s="660"/>
      <c r="C27" s="661"/>
      <c r="D27" s="95"/>
      <c r="E27" s="96"/>
      <c r="F27" s="95"/>
      <c r="G27" s="95"/>
      <c r="H27" s="119">
        <f t="shared" si="0"/>
        <v>0</v>
      </c>
      <c r="I27" s="65"/>
    </row>
    <row r="28" spans="2:9" ht="20.100000000000001" customHeight="1" x14ac:dyDescent="0.25">
      <c r="B28" s="660"/>
      <c r="C28" s="671"/>
      <c r="D28" s="97"/>
      <c r="E28" s="96"/>
      <c r="F28" s="97"/>
      <c r="G28" s="97"/>
      <c r="H28" s="127">
        <f t="shared" si="0"/>
        <v>0</v>
      </c>
      <c r="I28" s="65"/>
    </row>
    <row r="29" spans="2:9" ht="20.100000000000001" customHeight="1" thickBot="1" x14ac:dyDescent="0.3">
      <c r="B29" s="660"/>
      <c r="C29" s="671"/>
      <c r="D29" s="97"/>
      <c r="E29" s="98"/>
      <c r="F29" s="97"/>
      <c r="G29" s="97"/>
      <c r="H29" s="127">
        <f t="shared" si="0"/>
        <v>0</v>
      </c>
      <c r="I29" s="65"/>
    </row>
    <row r="30" spans="2:9" ht="20.100000000000001" customHeight="1" thickTop="1" x14ac:dyDescent="0.25">
      <c r="B30" s="65"/>
      <c r="C30" s="667" t="s">
        <v>140</v>
      </c>
      <c r="D30" s="667"/>
      <c r="E30" s="668"/>
      <c r="F30" s="126">
        <f>SUM(F19:F29)</f>
        <v>0</v>
      </c>
      <c r="G30" s="126">
        <f>SUM(G19:G29)</f>
        <v>0</v>
      </c>
      <c r="H30" s="126">
        <f>SUM(H19:H29)</f>
        <v>0</v>
      </c>
      <c r="I30" s="65"/>
    </row>
    <row r="31" spans="2:9" x14ac:dyDescent="0.25">
      <c r="C31" s="665" t="s">
        <v>144</v>
      </c>
      <c r="D31" s="665"/>
      <c r="E31" s="665"/>
    </row>
    <row r="32" spans="2:9" x14ac:dyDescent="0.25">
      <c r="B32" s="65"/>
      <c r="C32" s="65"/>
      <c r="D32" s="65"/>
      <c r="E32" s="65"/>
      <c r="F32" s="656" t="s">
        <v>384</v>
      </c>
      <c r="G32" s="656"/>
      <c r="H32" s="656"/>
    </row>
    <row r="33" spans="1:8" x14ac:dyDescent="0.25">
      <c r="A33" s="65"/>
      <c r="B33" s="65"/>
      <c r="C33" s="65"/>
      <c r="D33" s="65"/>
      <c r="E33" s="65"/>
      <c r="F33" s="656"/>
      <c r="G33" s="656"/>
      <c r="H33" s="656"/>
    </row>
  </sheetData>
  <mergeCells count="22">
    <mergeCell ref="B27:C27"/>
    <mergeCell ref="B10:D10"/>
    <mergeCell ref="F32:H32"/>
    <mergeCell ref="F33:H33"/>
    <mergeCell ref="C31:E31"/>
    <mergeCell ref="B11:C11"/>
    <mergeCell ref="C30:E30"/>
    <mergeCell ref="B19:C19"/>
    <mergeCell ref="B20:C20"/>
    <mergeCell ref="B21:C21"/>
    <mergeCell ref="B22:C22"/>
    <mergeCell ref="B23:C23"/>
    <mergeCell ref="B28:C28"/>
    <mergeCell ref="B29:C29"/>
    <mergeCell ref="B24:C24"/>
    <mergeCell ref="B25:C25"/>
    <mergeCell ref="B26:C26"/>
    <mergeCell ref="C1:F1"/>
    <mergeCell ref="C2:F2"/>
    <mergeCell ref="C3:F3"/>
    <mergeCell ref="C4:F4"/>
    <mergeCell ref="C6:F6"/>
  </mergeCells>
  <phoneticPr fontId="2" type="noConversion"/>
  <printOptions horizontalCentered="1"/>
  <pageMargins left="0.25" right="0.25" top="0.5" bottom="0.5" header="0.5" footer="0.25"/>
  <pageSetup orientation="landscape" r:id="rId1"/>
  <headerFooter alignWithMargins="0">
    <oddFooter>&amp;L&amp;Z&amp;F
- &amp;A&amp;RP &amp;P/&amp;N,  &amp;D,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transitionEntry="1">
    <pageSetUpPr fitToPage="1"/>
  </sheetPr>
  <dimension ref="A1:H101"/>
  <sheetViews>
    <sheetView defaultGridColor="0" topLeftCell="A37" colorId="22" zoomScaleNormal="100" zoomScaleSheetLayoutView="75" workbookViewId="0">
      <selection activeCell="C39" sqref="C39:D39"/>
    </sheetView>
  </sheetViews>
  <sheetFormatPr defaultColWidth="7.140625" defaultRowHeight="13.2" x14ac:dyDescent="0.25"/>
  <cols>
    <col min="1" max="1" width="5" style="67" customWidth="1"/>
    <col min="2" max="2" width="10.5703125" style="67" customWidth="1"/>
    <col min="3" max="3" width="45.140625" style="67" customWidth="1"/>
    <col min="4" max="4" width="40.5703125" style="67" customWidth="1"/>
    <col min="5" max="6" width="25" style="67" customWidth="1"/>
    <col min="7" max="7" width="30.42578125" style="67" customWidth="1"/>
    <col min="8" max="16384" width="7.140625" style="67"/>
  </cols>
  <sheetData>
    <row r="1" spans="1:8" x14ac:dyDescent="0.25">
      <c r="A1" s="66"/>
      <c r="B1" s="66"/>
      <c r="C1" s="662" t="s">
        <v>199</v>
      </c>
      <c r="D1" s="662"/>
      <c r="E1" s="662"/>
      <c r="G1" s="102" t="s">
        <v>72</v>
      </c>
      <c r="H1" s="415"/>
    </row>
    <row r="2" spans="1:8" x14ac:dyDescent="0.25">
      <c r="A2" s="66"/>
      <c r="B2" s="66"/>
      <c r="C2" s="662" t="str">
        <f>summary!A2</f>
        <v>SUBSTANCE ABUSE PREVENTION AND CONTROL</v>
      </c>
      <c r="D2" s="662"/>
      <c r="E2" s="662"/>
      <c r="G2" s="102" t="s">
        <v>238</v>
      </c>
      <c r="H2" s="415"/>
    </row>
    <row r="3" spans="1:8" x14ac:dyDescent="0.25">
      <c r="A3" s="66"/>
      <c r="B3" s="66"/>
      <c r="C3" s="662" t="s">
        <v>0</v>
      </c>
      <c r="D3" s="662"/>
      <c r="E3" s="662"/>
      <c r="G3" s="102" t="s">
        <v>239</v>
      </c>
      <c r="H3" s="415"/>
    </row>
    <row r="4" spans="1:8" x14ac:dyDescent="0.25">
      <c r="B4" s="114"/>
      <c r="C4" s="663" t="str">
        <f>summary!A4</f>
        <v>FISCAL YEAR 2019-20</v>
      </c>
      <c r="D4" s="663"/>
      <c r="E4" s="663"/>
      <c r="F4" s="433"/>
      <c r="H4" s="415"/>
    </row>
    <row r="5" spans="1:8" ht="4.95" customHeight="1" x14ac:dyDescent="0.25">
      <c r="B5" s="68"/>
      <c r="C5" s="415"/>
      <c r="D5" s="415"/>
      <c r="E5" s="415"/>
      <c r="F5" s="415"/>
      <c r="H5" s="415"/>
    </row>
    <row r="6" spans="1:8" x14ac:dyDescent="0.25">
      <c r="B6" s="24"/>
      <c r="C6" s="664" t="s">
        <v>115</v>
      </c>
      <c r="D6" s="664"/>
      <c r="E6" s="664"/>
      <c r="F6" s="434"/>
      <c r="H6" s="415"/>
    </row>
    <row r="7" spans="1:8" hidden="1" x14ac:dyDescent="0.25">
      <c r="B7" s="24"/>
      <c r="C7" s="65"/>
      <c r="D7" s="65"/>
      <c r="E7" s="65"/>
      <c r="F7" s="65"/>
    </row>
    <row r="8" spans="1:8" hidden="1" x14ac:dyDescent="0.25">
      <c r="B8" s="24"/>
      <c r="C8" s="65"/>
      <c r="D8" s="65"/>
      <c r="E8" s="65"/>
      <c r="F8" s="65"/>
    </row>
    <row r="9" spans="1:8" ht="9.6" customHeight="1" x14ac:dyDescent="0.25">
      <c r="B9" s="24"/>
      <c r="C9" s="65"/>
      <c r="D9" s="65"/>
      <c r="E9" s="65"/>
      <c r="F9" s="65"/>
    </row>
    <row r="10" spans="1:8" s="4" customFormat="1" ht="12" customHeight="1" x14ac:dyDescent="0.25">
      <c r="B10" s="640">
        <f>summary!C14</f>
        <v>0</v>
      </c>
      <c r="C10" s="640"/>
      <c r="D10" s="640"/>
      <c r="E10" s="9">
        <f>'schedule P1'!G9</f>
        <v>0</v>
      </c>
      <c r="F10" s="5"/>
      <c r="G10" s="3">
        <f ca="1">'schedule P1'!J9</f>
        <v>44411</v>
      </c>
    </row>
    <row r="11" spans="1:8" x14ac:dyDescent="0.25">
      <c r="B11" s="666" t="s">
        <v>74</v>
      </c>
      <c r="C11" s="666"/>
      <c r="D11" s="140"/>
      <c r="E11" s="418" t="s">
        <v>90</v>
      </c>
      <c r="F11" s="65"/>
      <c r="G11" s="299" t="s">
        <v>70</v>
      </c>
    </row>
    <row r="12" spans="1:8" hidden="1" x14ac:dyDescent="0.25">
      <c r="B12" s="65"/>
      <c r="C12" s="65"/>
      <c r="D12" s="65"/>
      <c r="E12" s="65"/>
      <c r="F12" s="65"/>
      <c r="G12" s="65"/>
    </row>
    <row r="13" spans="1:8" ht="7.95" customHeight="1" thickBot="1" x14ac:dyDescent="0.3">
      <c r="B13" s="65"/>
      <c r="C13" s="65"/>
      <c r="D13" s="65"/>
      <c r="E13" s="65"/>
      <c r="F13" s="65"/>
      <c r="G13" s="65"/>
    </row>
    <row r="14" spans="1:8" x14ac:dyDescent="0.25">
      <c r="B14" s="435"/>
      <c r="C14" s="436" t="s">
        <v>77</v>
      </c>
      <c r="D14" s="436"/>
      <c r="E14" s="437" t="s">
        <v>35</v>
      </c>
      <c r="F14" s="438" t="s">
        <v>36</v>
      </c>
      <c r="G14" s="439" t="s">
        <v>37</v>
      </c>
    </row>
    <row r="15" spans="1:8" x14ac:dyDescent="0.25">
      <c r="B15" s="440"/>
      <c r="C15" s="441"/>
      <c r="D15" s="442"/>
      <c r="E15" s="443"/>
      <c r="F15" s="429" t="s">
        <v>15</v>
      </c>
      <c r="G15" s="444"/>
    </row>
    <row r="16" spans="1:8" x14ac:dyDescent="0.25">
      <c r="B16" s="445"/>
      <c r="C16" s="442"/>
      <c r="D16" s="442"/>
      <c r="E16" s="429" t="s">
        <v>14</v>
      </c>
      <c r="F16" s="429" t="s">
        <v>52</v>
      </c>
      <c r="G16" s="446" t="s">
        <v>96</v>
      </c>
    </row>
    <row r="17" spans="2:7" ht="13.8" thickBot="1" x14ac:dyDescent="0.3">
      <c r="B17" s="447"/>
      <c r="C17" s="448" t="s">
        <v>97</v>
      </c>
      <c r="D17" s="448"/>
      <c r="E17" s="449" t="s">
        <v>16</v>
      </c>
      <c r="F17" s="449" t="s">
        <v>58</v>
      </c>
      <c r="G17" s="450" t="s">
        <v>18</v>
      </c>
    </row>
    <row r="18" spans="2:7" s="2" customFormat="1" ht="13.5" customHeight="1" thickTop="1" x14ac:dyDescent="0.25">
      <c r="B18" s="451" t="s">
        <v>200</v>
      </c>
      <c r="C18" s="452"/>
      <c r="D18" s="452"/>
      <c r="E18" s="453"/>
      <c r="F18" s="453"/>
      <c r="G18" s="454"/>
    </row>
    <row r="19" spans="2:7" s="2" customFormat="1" ht="13.5" customHeight="1" x14ac:dyDescent="0.25">
      <c r="B19" s="455" t="s">
        <v>144</v>
      </c>
      <c r="C19" s="672" t="s">
        <v>102</v>
      </c>
      <c r="D19" s="673"/>
      <c r="E19" s="456"/>
      <c r="F19" s="457"/>
      <c r="G19" s="458">
        <f>F19-E19</f>
        <v>0</v>
      </c>
    </row>
    <row r="20" spans="2:7" s="2" customFormat="1" ht="13.5" customHeight="1" x14ac:dyDescent="0.25">
      <c r="B20" s="459" t="s">
        <v>211</v>
      </c>
      <c r="C20" s="26"/>
      <c r="D20" s="26"/>
      <c r="E20" s="460"/>
      <c r="F20" s="460"/>
      <c r="G20" s="103"/>
    </row>
    <row r="21" spans="2:7" s="2" customFormat="1" ht="13.5" customHeight="1" x14ac:dyDescent="0.25">
      <c r="B21" s="461"/>
      <c r="C21" s="672" t="s">
        <v>99</v>
      </c>
      <c r="D21" s="673"/>
      <c r="E21" s="462"/>
      <c r="F21" s="463"/>
      <c r="G21" s="464">
        <f t="shared" ref="G21:G35" si="0">F21-E21</f>
        <v>0</v>
      </c>
    </row>
    <row r="22" spans="2:7" s="2" customFormat="1" ht="13.5" customHeight="1" x14ac:dyDescent="0.25">
      <c r="B22" s="461"/>
      <c r="C22" s="672" t="s">
        <v>100</v>
      </c>
      <c r="D22" s="673"/>
      <c r="E22" s="465"/>
      <c r="F22" s="466"/>
      <c r="G22" s="464">
        <f t="shared" si="0"/>
        <v>0</v>
      </c>
    </row>
    <row r="23" spans="2:7" s="2" customFormat="1" ht="13.5" customHeight="1" x14ac:dyDescent="0.25">
      <c r="B23" s="461"/>
      <c r="C23" s="672" t="s">
        <v>101</v>
      </c>
      <c r="D23" s="673"/>
      <c r="E23" s="462"/>
      <c r="F23" s="463"/>
      <c r="G23" s="464">
        <f t="shared" si="0"/>
        <v>0</v>
      </c>
    </row>
    <row r="24" spans="2:7" s="2" customFormat="1" ht="13.5" customHeight="1" x14ac:dyDescent="0.25">
      <c r="B24" s="461"/>
      <c r="C24" s="672" t="s">
        <v>103</v>
      </c>
      <c r="D24" s="673"/>
      <c r="E24" s="462"/>
      <c r="F24" s="463"/>
      <c r="G24" s="464">
        <f t="shared" si="0"/>
        <v>0</v>
      </c>
    </row>
    <row r="25" spans="2:7" s="2" customFormat="1" ht="13.5" customHeight="1" x14ac:dyDescent="0.25">
      <c r="B25" s="461"/>
      <c r="C25" s="672" t="s">
        <v>114</v>
      </c>
      <c r="D25" s="673"/>
      <c r="E25" s="462"/>
      <c r="F25" s="463"/>
      <c r="G25" s="464">
        <f t="shared" si="0"/>
        <v>0</v>
      </c>
    </row>
    <row r="26" spans="2:7" s="2" customFormat="1" ht="13.5" customHeight="1" x14ac:dyDescent="0.25">
      <c r="B26" s="461"/>
      <c r="C26" s="672" t="s">
        <v>104</v>
      </c>
      <c r="D26" s="673"/>
      <c r="E26" s="462"/>
      <c r="F26" s="463"/>
      <c r="G26" s="464">
        <f t="shared" si="0"/>
        <v>0</v>
      </c>
    </row>
    <row r="27" spans="2:7" s="2" customFormat="1" ht="13.5" customHeight="1" x14ac:dyDescent="0.25">
      <c r="B27" s="461"/>
      <c r="C27" s="672" t="s">
        <v>106</v>
      </c>
      <c r="D27" s="673"/>
      <c r="E27" s="462"/>
      <c r="F27" s="463"/>
      <c r="G27" s="464">
        <f t="shared" si="0"/>
        <v>0</v>
      </c>
    </row>
    <row r="28" spans="2:7" s="2" customFormat="1" ht="13.5" customHeight="1" x14ac:dyDescent="0.25">
      <c r="B28" s="461"/>
      <c r="C28" s="672" t="s">
        <v>107</v>
      </c>
      <c r="D28" s="673"/>
      <c r="E28" s="462"/>
      <c r="F28" s="463"/>
      <c r="G28" s="464">
        <f t="shared" si="0"/>
        <v>0</v>
      </c>
    </row>
    <row r="29" spans="2:7" s="2" customFormat="1" ht="13.5" customHeight="1" x14ac:dyDescent="0.25">
      <c r="B29" s="461"/>
      <c r="C29" s="672" t="s">
        <v>108</v>
      </c>
      <c r="D29" s="673"/>
      <c r="E29" s="462"/>
      <c r="F29" s="463"/>
      <c r="G29" s="464">
        <f t="shared" si="0"/>
        <v>0</v>
      </c>
    </row>
    <row r="30" spans="2:7" s="2" customFormat="1" ht="13.5" customHeight="1" x14ac:dyDescent="0.25">
      <c r="B30" s="461"/>
      <c r="C30" s="672" t="s">
        <v>109</v>
      </c>
      <c r="D30" s="673"/>
      <c r="E30" s="462"/>
      <c r="F30" s="463"/>
      <c r="G30" s="464">
        <f t="shared" si="0"/>
        <v>0</v>
      </c>
    </row>
    <row r="31" spans="2:7" s="2" customFormat="1" ht="13.5" customHeight="1" x14ac:dyDescent="0.25">
      <c r="B31" s="461"/>
      <c r="C31" s="672" t="s">
        <v>110</v>
      </c>
      <c r="D31" s="673"/>
      <c r="E31" s="462"/>
      <c r="F31" s="463"/>
      <c r="G31" s="464">
        <f t="shared" si="0"/>
        <v>0</v>
      </c>
    </row>
    <row r="32" spans="2:7" s="2" customFormat="1" ht="13.5" customHeight="1" x14ac:dyDescent="0.25">
      <c r="B32" s="461"/>
      <c r="C32" s="672" t="s">
        <v>391</v>
      </c>
      <c r="D32" s="673"/>
      <c r="E32" s="462"/>
      <c r="F32" s="463"/>
      <c r="G32" s="464">
        <f t="shared" si="0"/>
        <v>0</v>
      </c>
    </row>
    <row r="33" spans="2:7" s="2" customFormat="1" ht="13.5" customHeight="1" x14ac:dyDescent="0.25">
      <c r="B33" s="461"/>
      <c r="C33" s="672" t="s">
        <v>111</v>
      </c>
      <c r="D33" s="673"/>
      <c r="E33" s="462"/>
      <c r="F33" s="463"/>
      <c r="G33" s="464">
        <f t="shared" si="0"/>
        <v>0</v>
      </c>
    </row>
    <row r="34" spans="2:7" s="2" customFormat="1" ht="13.5" customHeight="1" x14ac:dyDescent="0.25">
      <c r="B34" s="461"/>
      <c r="C34" s="672" t="s">
        <v>242</v>
      </c>
      <c r="D34" s="673"/>
      <c r="E34" s="462"/>
      <c r="F34" s="463"/>
      <c r="G34" s="464">
        <f t="shared" si="0"/>
        <v>0</v>
      </c>
    </row>
    <row r="35" spans="2:7" s="2" customFormat="1" ht="13.5" customHeight="1" x14ac:dyDescent="0.25">
      <c r="B35" s="461"/>
      <c r="C35" s="672" t="s">
        <v>113</v>
      </c>
      <c r="D35" s="673"/>
      <c r="E35" s="462"/>
      <c r="F35" s="463"/>
      <c r="G35" s="464">
        <f t="shared" si="0"/>
        <v>0</v>
      </c>
    </row>
    <row r="36" spans="2:7" s="2" customFormat="1" ht="13.5" customHeight="1" x14ac:dyDescent="0.25">
      <c r="B36" s="461"/>
      <c r="C36" s="672" t="s">
        <v>212</v>
      </c>
      <c r="D36" s="673"/>
      <c r="E36" s="467"/>
      <c r="F36" s="463"/>
      <c r="G36" s="464">
        <f>F36-E36</f>
        <v>0</v>
      </c>
    </row>
    <row r="37" spans="2:7" s="2" customFormat="1" ht="13.5" customHeight="1" x14ac:dyDescent="0.25">
      <c r="B37" s="468" t="s">
        <v>201</v>
      </c>
      <c r="C37" s="25"/>
      <c r="D37" s="27"/>
      <c r="E37" s="460"/>
      <c r="F37" s="460"/>
      <c r="G37" s="469"/>
    </row>
    <row r="38" spans="2:7" s="2" customFormat="1" ht="13.5" customHeight="1" x14ac:dyDescent="0.25">
      <c r="B38" s="461"/>
      <c r="C38" s="672" t="s">
        <v>98</v>
      </c>
      <c r="D38" s="673"/>
      <c r="E38" s="462"/>
      <c r="F38" s="463"/>
      <c r="G38" s="464">
        <f>F38-E38</f>
        <v>0</v>
      </c>
    </row>
    <row r="39" spans="2:7" s="2" customFormat="1" ht="28.5" customHeight="1" x14ac:dyDescent="0.25">
      <c r="B39" s="461"/>
      <c r="C39" s="676" t="s">
        <v>392</v>
      </c>
      <c r="D39" s="677"/>
      <c r="E39" s="462"/>
      <c r="F39" s="463"/>
      <c r="G39" s="464">
        <f>F39-E39</f>
        <v>0</v>
      </c>
    </row>
    <row r="40" spans="2:7" s="2" customFormat="1" ht="13.5" customHeight="1" x14ac:dyDescent="0.25">
      <c r="B40" s="461"/>
      <c r="C40" s="672" t="s">
        <v>212</v>
      </c>
      <c r="D40" s="673"/>
      <c r="E40" s="462"/>
      <c r="F40" s="463"/>
      <c r="G40" s="464">
        <f>F40-E40</f>
        <v>0</v>
      </c>
    </row>
    <row r="41" spans="2:7" s="2" customFormat="1" ht="13.5" customHeight="1" x14ac:dyDescent="0.25">
      <c r="B41" s="461"/>
      <c r="C41" s="25"/>
      <c r="D41" s="27"/>
      <c r="E41" s="467"/>
      <c r="F41" s="463"/>
      <c r="G41" s="464">
        <f>F41-E41</f>
        <v>0</v>
      </c>
    </row>
    <row r="42" spans="2:7" s="2" customFormat="1" ht="13.5" customHeight="1" x14ac:dyDescent="0.25">
      <c r="B42" s="468" t="s">
        <v>202</v>
      </c>
      <c r="C42" s="25"/>
      <c r="D42" s="27"/>
      <c r="E42" s="460"/>
      <c r="F42" s="460"/>
      <c r="G42" s="469"/>
    </row>
    <row r="43" spans="2:7" s="2" customFormat="1" ht="13.5" customHeight="1" x14ac:dyDescent="0.25">
      <c r="B43" s="461"/>
      <c r="C43" s="672" t="s">
        <v>105</v>
      </c>
      <c r="D43" s="673"/>
      <c r="E43" s="462"/>
      <c r="F43" s="463"/>
      <c r="G43" s="464">
        <f>F43-E43</f>
        <v>0</v>
      </c>
    </row>
    <row r="44" spans="2:7" s="2" customFormat="1" ht="13.5" customHeight="1" x14ac:dyDescent="0.25">
      <c r="B44" s="470"/>
      <c r="C44" s="672" t="s">
        <v>393</v>
      </c>
      <c r="D44" s="673"/>
      <c r="E44" s="462"/>
      <c r="F44" s="463"/>
      <c r="G44" s="464">
        <f>F44-E44</f>
        <v>0</v>
      </c>
    </row>
    <row r="45" spans="2:7" s="2" customFormat="1" ht="13.5" customHeight="1" x14ac:dyDescent="0.25">
      <c r="B45" s="470"/>
      <c r="C45" s="672" t="s">
        <v>212</v>
      </c>
      <c r="D45" s="673"/>
      <c r="E45" s="467"/>
      <c r="F45" s="463"/>
      <c r="G45" s="464">
        <f>F45-E45</f>
        <v>0</v>
      </c>
    </row>
    <row r="46" spans="2:7" s="2" customFormat="1" ht="13.5" customHeight="1" x14ac:dyDescent="0.25">
      <c r="B46" s="471" t="s">
        <v>203</v>
      </c>
      <c r="C46" s="28" t="s">
        <v>144</v>
      </c>
      <c r="D46" s="27"/>
      <c r="E46" s="460"/>
      <c r="F46" s="460"/>
      <c r="G46" s="469"/>
    </row>
    <row r="47" spans="2:7" s="2" customFormat="1" ht="13.5" customHeight="1" x14ac:dyDescent="0.25">
      <c r="B47" s="472"/>
      <c r="C47" s="672" t="s">
        <v>112</v>
      </c>
      <c r="D47" s="673"/>
      <c r="E47" s="467"/>
      <c r="F47" s="467"/>
      <c r="G47" s="464">
        <f>F47-E47</f>
        <v>0</v>
      </c>
    </row>
    <row r="48" spans="2:7" s="2" customFormat="1" ht="13.5" customHeight="1" x14ac:dyDescent="0.25">
      <c r="B48" s="472"/>
      <c r="C48" s="672" t="s">
        <v>190</v>
      </c>
      <c r="D48" s="673"/>
      <c r="E48" s="467"/>
      <c r="F48" s="467"/>
      <c r="G48" s="464">
        <f>F48-E48</f>
        <v>0</v>
      </c>
    </row>
    <row r="49" spans="2:7" s="2" customFormat="1" ht="13.5" customHeight="1" thickBot="1" x14ac:dyDescent="0.3">
      <c r="B49" s="473"/>
      <c r="C49" s="674" t="s">
        <v>144</v>
      </c>
      <c r="D49" s="675"/>
      <c r="E49" s="474"/>
      <c r="F49" s="474"/>
      <c r="G49" s="475">
        <f>F49-E49</f>
        <v>0</v>
      </c>
    </row>
    <row r="50" spans="2:7" ht="13.5" customHeight="1" x14ac:dyDescent="0.25">
      <c r="B50" s="476"/>
      <c r="C50" s="477" t="s">
        <v>213</v>
      </c>
      <c r="D50" s="114"/>
      <c r="E50" s="478">
        <f>SUM(E19:E49)</f>
        <v>0</v>
      </c>
      <c r="F50" s="478">
        <f>SUM(F19:F49)</f>
        <v>0</v>
      </c>
      <c r="G50" s="478">
        <f>SUM(G19:G49)</f>
        <v>0</v>
      </c>
    </row>
    <row r="51" spans="2:7" ht="13.5" customHeight="1" x14ac:dyDescent="0.25">
      <c r="C51" s="479" t="s">
        <v>244</v>
      </c>
      <c r="E51" s="67" t="s">
        <v>214</v>
      </c>
    </row>
    <row r="52" spans="2:7" x14ac:dyDescent="0.25">
      <c r="B52" s="147"/>
      <c r="C52" s="147"/>
      <c r="D52" s="147"/>
      <c r="E52" s="147"/>
    </row>
    <row r="53" spans="2:7" x14ac:dyDescent="0.25">
      <c r="B53" s="147"/>
      <c r="C53" s="147"/>
      <c r="D53" s="147"/>
      <c r="E53" s="147"/>
    </row>
    <row r="54" spans="2:7" x14ac:dyDescent="0.25">
      <c r="B54" s="147"/>
      <c r="C54" s="147"/>
      <c r="D54" s="147"/>
      <c r="E54" s="147"/>
    </row>
    <row r="55" spans="2:7" x14ac:dyDescent="0.25">
      <c r="B55" s="147"/>
      <c r="C55" s="147"/>
      <c r="D55" s="147"/>
      <c r="E55" s="147"/>
    </row>
    <row r="56" spans="2:7" x14ac:dyDescent="0.25">
      <c r="B56" s="147"/>
      <c r="C56" s="147"/>
      <c r="D56" s="147"/>
      <c r="E56" s="147"/>
    </row>
    <row r="57" spans="2:7" x14ac:dyDescent="0.25">
      <c r="B57" s="147"/>
      <c r="C57" s="147"/>
      <c r="D57" s="147"/>
      <c r="E57" s="147"/>
    </row>
    <row r="58" spans="2:7" x14ac:dyDescent="0.25">
      <c r="B58" s="147"/>
      <c r="C58" s="147"/>
      <c r="D58" s="147"/>
      <c r="E58" s="147"/>
    </row>
    <row r="59" spans="2:7" x14ac:dyDescent="0.25">
      <c r="B59" s="147"/>
      <c r="C59" s="147"/>
      <c r="D59" s="147"/>
      <c r="E59" s="147"/>
    </row>
    <row r="60" spans="2:7" x14ac:dyDescent="0.25">
      <c r="B60" s="147"/>
      <c r="C60" s="147"/>
      <c r="D60" s="147"/>
      <c r="E60" s="147"/>
    </row>
    <row r="61" spans="2:7" x14ac:dyDescent="0.25">
      <c r="B61" s="147"/>
      <c r="C61" s="147"/>
      <c r="D61" s="147"/>
      <c r="E61" s="147"/>
    </row>
    <row r="62" spans="2:7" x14ac:dyDescent="0.25">
      <c r="B62" s="147"/>
      <c r="C62" s="147"/>
      <c r="D62" s="147"/>
      <c r="E62" s="147"/>
    </row>
    <row r="63" spans="2:7" x14ac:dyDescent="0.25">
      <c r="B63" s="147"/>
      <c r="C63" s="147"/>
      <c r="D63" s="147"/>
      <c r="E63" s="147"/>
    </row>
    <row r="64" spans="2:7" x14ac:dyDescent="0.25">
      <c r="B64" s="147"/>
      <c r="C64" s="147"/>
      <c r="D64" s="147"/>
      <c r="E64" s="147"/>
    </row>
    <row r="65" spans="2:5" x14ac:dyDescent="0.25">
      <c r="B65" s="147"/>
      <c r="C65" s="147"/>
      <c r="D65" s="147"/>
      <c r="E65" s="147"/>
    </row>
    <row r="66" spans="2:5" x14ac:dyDescent="0.25">
      <c r="B66" s="147"/>
      <c r="C66" s="147"/>
      <c r="D66" s="147"/>
      <c r="E66" s="147"/>
    </row>
    <row r="67" spans="2:5" x14ac:dyDescent="0.25">
      <c r="B67" s="147"/>
      <c r="C67" s="147"/>
      <c r="D67" s="147"/>
      <c r="E67" s="147"/>
    </row>
    <row r="68" spans="2:5" x14ac:dyDescent="0.25">
      <c r="B68" s="147"/>
      <c r="C68" s="147"/>
      <c r="D68" s="147"/>
      <c r="E68" s="147"/>
    </row>
    <row r="69" spans="2:5" x14ac:dyDescent="0.25">
      <c r="B69" s="147"/>
      <c r="C69" s="147"/>
      <c r="D69" s="147"/>
      <c r="E69" s="147"/>
    </row>
    <row r="70" spans="2:5" x14ac:dyDescent="0.25">
      <c r="B70" s="147"/>
      <c r="C70" s="147"/>
      <c r="D70" s="147"/>
      <c r="E70" s="147"/>
    </row>
    <row r="71" spans="2:5" x14ac:dyDescent="0.25">
      <c r="B71" s="147"/>
      <c r="C71" s="147"/>
      <c r="D71" s="147"/>
      <c r="E71" s="147"/>
    </row>
    <row r="72" spans="2:5" x14ac:dyDescent="0.25">
      <c r="B72" s="147"/>
      <c r="C72" s="147"/>
      <c r="D72" s="147"/>
      <c r="E72" s="147"/>
    </row>
    <row r="73" spans="2:5" x14ac:dyDescent="0.25">
      <c r="B73" s="147"/>
      <c r="C73" s="147"/>
      <c r="D73" s="147"/>
      <c r="E73" s="147"/>
    </row>
    <row r="74" spans="2:5" x14ac:dyDescent="0.25">
      <c r="B74" s="147"/>
      <c r="C74" s="147"/>
      <c r="D74" s="147"/>
      <c r="E74" s="147"/>
    </row>
    <row r="75" spans="2:5" x14ac:dyDescent="0.25">
      <c r="B75" s="147"/>
      <c r="C75" s="147"/>
      <c r="D75" s="147"/>
      <c r="E75" s="147"/>
    </row>
    <row r="76" spans="2:5" x14ac:dyDescent="0.25">
      <c r="B76" s="147"/>
      <c r="C76" s="147"/>
      <c r="D76" s="147"/>
      <c r="E76" s="147"/>
    </row>
    <row r="77" spans="2:5" x14ac:dyDescent="0.25">
      <c r="B77" s="147"/>
      <c r="C77" s="147"/>
      <c r="D77" s="147"/>
      <c r="E77" s="147"/>
    </row>
    <row r="78" spans="2:5" x14ac:dyDescent="0.25">
      <c r="B78" s="147"/>
      <c r="C78" s="147"/>
      <c r="D78" s="147"/>
      <c r="E78" s="147"/>
    </row>
    <row r="79" spans="2:5" x14ac:dyDescent="0.25">
      <c r="B79" s="147"/>
      <c r="C79" s="147"/>
      <c r="D79" s="147"/>
      <c r="E79" s="147"/>
    </row>
    <row r="80" spans="2:5" x14ac:dyDescent="0.25">
      <c r="B80" s="147"/>
      <c r="C80" s="147"/>
      <c r="D80" s="147"/>
      <c r="E80" s="147"/>
    </row>
    <row r="81" spans="2:5" x14ac:dyDescent="0.25">
      <c r="B81" s="147"/>
      <c r="C81" s="147"/>
      <c r="D81" s="147"/>
      <c r="E81" s="147"/>
    </row>
    <row r="82" spans="2:5" x14ac:dyDescent="0.25">
      <c r="B82" s="147"/>
      <c r="C82" s="147"/>
      <c r="D82" s="147"/>
      <c r="E82" s="147"/>
    </row>
    <row r="83" spans="2:5" x14ac:dyDescent="0.25">
      <c r="B83" s="147"/>
      <c r="C83" s="147"/>
      <c r="D83" s="147"/>
      <c r="E83" s="147"/>
    </row>
    <row r="84" spans="2:5" x14ac:dyDescent="0.25">
      <c r="B84" s="147"/>
      <c r="C84" s="147"/>
      <c r="D84" s="147"/>
      <c r="E84" s="147"/>
    </row>
    <row r="85" spans="2:5" x14ac:dyDescent="0.25">
      <c r="B85" s="147"/>
      <c r="C85" s="147"/>
      <c r="D85" s="147"/>
      <c r="E85" s="147"/>
    </row>
    <row r="86" spans="2:5" x14ac:dyDescent="0.25">
      <c r="B86" s="147"/>
      <c r="C86" s="147"/>
      <c r="D86" s="147"/>
      <c r="E86" s="147"/>
    </row>
    <row r="87" spans="2:5" x14ac:dyDescent="0.25">
      <c r="B87" s="147"/>
      <c r="C87" s="147"/>
      <c r="D87" s="147"/>
      <c r="E87" s="147"/>
    </row>
    <row r="88" spans="2:5" x14ac:dyDescent="0.25">
      <c r="B88" s="147"/>
      <c r="C88" s="147"/>
      <c r="D88" s="147"/>
      <c r="E88" s="147"/>
    </row>
    <row r="89" spans="2:5" x14ac:dyDescent="0.25">
      <c r="B89" s="147"/>
      <c r="C89" s="147"/>
      <c r="D89" s="147"/>
      <c r="E89" s="147"/>
    </row>
    <row r="90" spans="2:5" x14ac:dyDescent="0.25">
      <c r="B90" s="147"/>
      <c r="C90" s="147"/>
      <c r="D90" s="147"/>
      <c r="E90" s="147"/>
    </row>
    <row r="91" spans="2:5" x14ac:dyDescent="0.25">
      <c r="B91" s="147"/>
      <c r="C91" s="147"/>
      <c r="D91" s="147"/>
      <c r="E91" s="147"/>
    </row>
    <row r="92" spans="2:5" x14ac:dyDescent="0.25">
      <c r="B92" s="147"/>
      <c r="C92" s="147"/>
      <c r="D92" s="147"/>
      <c r="E92" s="147"/>
    </row>
    <row r="93" spans="2:5" x14ac:dyDescent="0.25">
      <c r="B93" s="147"/>
      <c r="C93" s="147"/>
      <c r="D93" s="147"/>
      <c r="E93" s="147"/>
    </row>
    <row r="94" spans="2:5" x14ac:dyDescent="0.25">
      <c r="B94" s="147"/>
      <c r="C94" s="147"/>
      <c r="D94" s="147"/>
      <c r="E94" s="147"/>
    </row>
    <row r="95" spans="2:5" x14ac:dyDescent="0.25">
      <c r="B95" s="147"/>
      <c r="C95" s="147"/>
      <c r="D95" s="147"/>
      <c r="E95" s="147"/>
    </row>
    <row r="96" spans="2:5" x14ac:dyDescent="0.25">
      <c r="B96" s="147"/>
      <c r="C96" s="147"/>
      <c r="D96" s="147"/>
      <c r="E96" s="147"/>
    </row>
    <row r="97" spans="2:5" x14ac:dyDescent="0.25">
      <c r="B97" s="147"/>
      <c r="C97" s="147"/>
      <c r="D97" s="147"/>
      <c r="E97" s="147"/>
    </row>
    <row r="98" spans="2:5" x14ac:dyDescent="0.25">
      <c r="B98" s="147"/>
      <c r="C98" s="147"/>
      <c r="D98" s="147"/>
      <c r="E98" s="147"/>
    </row>
    <row r="99" spans="2:5" x14ac:dyDescent="0.25">
      <c r="B99" s="147"/>
      <c r="C99" s="147"/>
      <c r="D99" s="147"/>
      <c r="E99" s="147"/>
    </row>
    <row r="100" spans="2:5" x14ac:dyDescent="0.25">
      <c r="B100" s="147"/>
      <c r="C100" s="147"/>
      <c r="D100" s="147"/>
      <c r="E100" s="147"/>
    </row>
    <row r="101" spans="2:5" x14ac:dyDescent="0.25">
      <c r="B101" s="147"/>
      <c r="C101" s="147"/>
      <c r="D101" s="147"/>
      <c r="E101" s="147"/>
    </row>
  </sheetData>
  <mergeCells count="33">
    <mergeCell ref="C49:D49"/>
    <mergeCell ref="C33:D33"/>
    <mergeCell ref="C34:D34"/>
    <mergeCell ref="C35:D35"/>
    <mergeCell ref="C47:D47"/>
    <mergeCell ref="C45:D45"/>
    <mergeCell ref="C48:D48"/>
    <mergeCell ref="C44:D44"/>
    <mergeCell ref="C40:D40"/>
    <mergeCell ref="C43:D43"/>
    <mergeCell ref="C38:D38"/>
    <mergeCell ref="C39:D39"/>
    <mergeCell ref="C30:D30"/>
    <mergeCell ref="C31:D31"/>
    <mergeCell ref="C24:D24"/>
    <mergeCell ref="C25:D25"/>
    <mergeCell ref="C36:D36"/>
    <mergeCell ref="C27:D27"/>
    <mergeCell ref="C29:D29"/>
    <mergeCell ref="C32:D32"/>
    <mergeCell ref="C28:D28"/>
    <mergeCell ref="C1:E1"/>
    <mergeCell ref="C2:E2"/>
    <mergeCell ref="C3:E3"/>
    <mergeCell ref="C6:E6"/>
    <mergeCell ref="C4:E4"/>
    <mergeCell ref="C19:D19"/>
    <mergeCell ref="B10:D10"/>
    <mergeCell ref="C21:D21"/>
    <mergeCell ref="B11:C11"/>
    <mergeCell ref="C26:D26"/>
    <mergeCell ref="C22:D22"/>
    <mergeCell ref="C23:D23"/>
  </mergeCells>
  <phoneticPr fontId="2" type="noConversion"/>
  <printOptions horizontalCentered="1"/>
  <pageMargins left="0.25" right="0.25" top="0.52" bottom="0.5" header="0.5" footer="0.25"/>
  <pageSetup scale="88" orientation="landscape" r:id="rId1"/>
  <headerFooter alignWithMargins="0">
    <oddFooter>&amp;L&amp;Z&amp;F
- &amp;A&amp;RP &amp;P/&amp;N,  &amp;D,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transitionEntry="1">
    <pageSetUpPr fitToPage="1"/>
  </sheetPr>
  <dimension ref="A1:H45"/>
  <sheetViews>
    <sheetView defaultGridColor="0" topLeftCell="A20" colorId="22" zoomScale="90" zoomScaleNormal="90" zoomScaleSheetLayoutView="75" workbookViewId="0">
      <selection activeCell="G11" sqref="G11"/>
    </sheetView>
  </sheetViews>
  <sheetFormatPr defaultColWidth="7.140625" defaultRowHeight="13.2" x14ac:dyDescent="0.25"/>
  <cols>
    <col min="1" max="1" width="15.42578125" style="67" customWidth="1"/>
    <col min="2" max="2" width="65.85546875" style="67" customWidth="1"/>
    <col min="3" max="5" width="21" style="67" customWidth="1"/>
    <col min="6" max="7" width="25" style="67" customWidth="1"/>
    <col min="8" max="16384" width="7.140625" style="67"/>
  </cols>
  <sheetData>
    <row r="1" spans="1:8" x14ac:dyDescent="0.25">
      <c r="A1" s="66"/>
      <c r="B1" s="662" t="s">
        <v>199</v>
      </c>
      <c r="C1" s="662"/>
      <c r="D1" s="662"/>
      <c r="E1" s="662"/>
      <c r="F1" s="662"/>
      <c r="G1" s="102" t="s">
        <v>72</v>
      </c>
      <c r="H1" s="415"/>
    </row>
    <row r="2" spans="1:8" x14ac:dyDescent="0.25">
      <c r="A2" s="66"/>
      <c r="B2" s="662" t="str">
        <f>summary!A2</f>
        <v>SUBSTANCE ABUSE PREVENTION AND CONTROL</v>
      </c>
      <c r="C2" s="662"/>
      <c r="D2" s="662"/>
      <c r="E2" s="662"/>
      <c r="F2" s="662"/>
      <c r="G2" s="102" t="s">
        <v>376</v>
      </c>
      <c r="H2" s="415"/>
    </row>
    <row r="3" spans="1:8" x14ac:dyDescent="0.25">
      <c r="A3" s="66"/>
      <c r="B3" s="662" t="s">
        <v>0</v>
      </c>
      <c r="C3" s="662"/>
      <c r="D3" s="662"/>
      <c r="E3" s="662"/>
      <c r="F3" s="662"/>
      <c r="G3" s="102" t="s">
        <v>240</v>
      </c>
      <c r="H3" s="415"/>
    </row>
    <row r="4" spans="1:8" x14ac:dyDescent="0.25">
      <c r="B4" s="662" t="str">
        <f>summary!A4</f>
        <v>FISCAL YEAR 2019-20</v>
      </c>
      <c r="C4" s="662"/>
      <c r="D4" s="662"/>
      <c r="E4" s="662"/>
      <c r="F4" s="662"/>
      <c r="G4" s="433"/>
      <c r="H4" s="415"/>
    </row>
    <row r="5" spans="1:8" x14ac:dyDescent="0.25">
      <c r="B5" s="415"/>
      <c r="D5" s="415"/>
      <c r="E5" s="415"/>
      <c r="F5" s="415"/>
      <c r="G5" s="415"/>
      <c r="H5" s="415"/>
    </row>
    <row r="6" spans="1:8" x14ac:dyDescent="0.25">
      <c r="B6" s="664" t="s">
        <v>115</v>
      </c>
      <c r="C6" s="664"/>
      <c r="D6" s="664"/>
      <c r="E6" s="664"/>
      <c r="F6" s="664"/>
      <c r="G6" s="434"/>
      <c r="H6" s="415"/>
    </row>
    <row r="7" spans="1:8" x14ac:dyDescent="0.25">
      <c r="A7" s="69"/>
      <c r="B7" s="69"/>
      <c r="C7" s="65"/>
      <c r="D7" s="65"/>
      <c r="E7" s="65"/>
      <c r="F7" s="65"/>
      <c r="G7" s="65"/>
    </row>
    <row r="8" spans="1:8" x14ac:dyDescent="0.25">
      <c r="A8" s="69"/>
      <c r="B8" s="69"/>
      <c r="C8" s="65"/>
      <c r="D8" s="65"/>
      <c r="E8" s="65"/>
      <c r="F8" s="65"/>
      <c r="G8" s="65"/>
    </row>
    <row r="9" spans="1:8" ht="9" customHeight="1" x14ac:dyDescent="0.25">
      <c r="A9" s="68"/>
      <c r="B9" s="68"/>
      <c r="C9" s="65"/>
      <c r="D9" s="65"/>
      <c r="E9" s="65"/>
      <c r="F9" s="65" t="s">
        <v>241</v>
      </c>
      <c r="G9" s="65"/>
    </row>
    <row r="10" spans="1:8" ht="12" customHeight="1" x14ac:dyDescent="0.25">
      <c r="A10" s="114"/>
      <c r="B10" s="65"/>
      <c r="C10" s="65"/>
      <c r="D10" s="65"/>
      <c r="E10" s="65"/>
      <c r="F10" s="65"/>
      <c r="G10" s="65"/>
    </row>
    <row r="11" spans="1:8" ht="13.5" customHeight="1" x14ac:dyDescent="0.25">
      <c r="A11" s="640">
        <f>summary!C14</f>
        <v>0</v>
      </c>
      <c r="B11" s="640"/>
      <c r="C11" s="640"/>
      <c r="D11" s="65"/>
      <c r="E11" s="697">
        <f>'schedule P1'!G9</f>
        <v>0</v>
      </c>
      <c r="F11" s="657"/>
      <c r="G11" s="480">
        <f ca="1">'schedule P1'!J9</f>
        <v>44411</v>
      </c>
    </row>
    <row r="12" spans="1:8" ht="13.5" customHeight="1" x14ac:dyDescent="0.25">
      <c r="A12" s="696" t="s">
        <v>74</v>
      </c>
      <c r="B12" s="666"/>
      <c r="C12" s="696"/>
      <c r="D12" s="65"/>
      <c r="E12" s="666" t="s">
        <v>90</v>
      </c>
      <c r="F12" s="666"/>
      <c r="G12" s="299" t="s">
        <v>70</v>
      </c>
    </row>
    <row r="13" spans="1:8" ht="10.199999999999999" customHeight="1" x14ac:dyDescent="0.25">
      <c r="A13" s="140"/>
      <c r="B13" s="140"/>
      <c r="C13" s="140"/>
      <c r="D13" s="65"/>
      <c r="E13" s="140"/>
      <c r="F13" s="140"/>
      <c r="G13" s="65"/>
    </row>
    <row r="14" spans="1:8" x14ac:dyDescent="0.25">
      <c r="A14" s="65"/>
      <c r="B14" s="65"/>
      <c r="C14" s="65"/>
      <c r="D14" s="65"/>
      <c r="E14" s="65"/>
      <c r="F14" s="65"/>
      <c r="G14" s="65"/>
    </row>
    <row r="15" spans="1:8" ht="15.75" customHeight="1" x14ac:dyDescent="0.25">
      <c r="A15" s="684" t="s">
        <v>218</v>
      </c>
      <c r="B15" s="685"/>
      <c r="C15" s="685"/>
      <c r="D15" s="686"/>
      <c r="E15" s="481">
        <f>'schedule P4'!E50</f>
        <v>0</v>
      </c>
      <c r="F15" s="481">
        <f>'schedule P4'!F50</f>
        <v>0</v>
      </c>
      <c r="G15" s="481">
        <f>'schedule P4'!G50</f>
        <v>0</v>
      </c>
    </row>
    <row r="16" spans="1:8" ht="13.5" customHeight="1" x14ac:dyDescent="0.25">
      <c r="A16" s="687" t="s">
        <v>77</v>
      </c>
      <c r="B16" s="688"/>
      <c r="C16" s="688"/>
      <c r="D16" s="689"/>
      <c r="E16" s="484" t="s">
        <v>35</v>
      </c>
      <c r="F16" s="484" t="s">
        <v>36</v>
      </c>
      <c r="G16" s="484" t="s">
        <v>37</v>
      </c>
    </row>
    <row r="17" spans="1:7" x14ac:dyDescent="0.25">
      <c r="A17" s="485"/>
      <c r="B17" s="486"/>
      <c r="C17" s="486"/>
      <c r="D17" s="487"/>
      <c r="E17" s="428"/>
      <c r="F17" s="427" t="s">
        <v>15</v>
      </c>
      <c r="G17" s="428"/>
    </row>
    <row r="18" spans="1:7" x14ac:dyDescent="0.25">
      <c r="A18" s="690" t="s">
        <v>116</v>
      </c>
      <c r="B18" s="691"/>
      <c r="C18" s="691"/>
      <c r="D18" s="692"/>
      <c r="E18" s="427" t="s">
        <v>14</v>
      </c>
      <c r="F18" s="427" t="s">
        <v>52</v>
      </c>
      <c r="G18" s="427" t="s">
        <v>96</v>
      </c>
    </row>
    <row r="19" spans="1:7" ht="12" customHeight="1" thickBot="1" x14ac:dyDescent="0.3">
      <c r="A19" s="693" t="s">
        <v>117</v>
      </c>
      <c r="B19" s="694"/>
      <c r="C19" s="694"/>
      <c r="D19" s="695"/>
      <c r="E19" s="432" t="s">
        <v>16</v>
      </c>
      <c r="F19" s="432" t="s">
        <v>58</v>
      </c>
      <c r="G19" s="432" t="s">
        <v>18</v>
      </c>
    </row>
    <row r="20" spans="1:7" ht="12" customHeight="1" thickTop="1" x14ac:dyDescent="0.25">
      <c r="A20" s="681"/>
      <c r="B20" s="682"/>
      <c r="C20" s="682"/>
      <c r="D20" s="683"/>
      <c r="E20" s="456"/>
      <c r="F20" s="457"/>
      <c r="G20" s="481">
        <f>F20-E20</f>
        <v>0</v>
      </c>
    </row>
    <row r="21" spans="1:7" ht="12" customHeight="1" x14ac:dyDescent="0.25">
      <c r="A21" s="678"/>
      <c r="B21" s="679"/>
      <c r="C21" s="679"/>
      <c r="D21" s="680"/>
      <c r="E21" s="99"/>
      <c r="F21" s="95"/>
      <c r="G21" s="119">
        <f>F21-E21</f>
        <v>0</v>
      </c>
    </row>
    <row r="22" spans="1:7" ht="12" customHeight="1" x14ac:dyDescent="0.25">
      <c r="A22" s="678"/>
      <c r="B22" s="679"/>
      <c r="C22" s="679"/>
      <c r="D22" s="680"/>
      <c r="E22" s="99"/>
      <c r="F22" s="95"/>
      <c r="G22" s="119">
        <f>F22-E22</f>
        <v>0</v>
      </c>
    </row>
    <row r="23" spans="1:7" ht="12" customHeight="1" x14ac:dyDescent="0.25">
      <c r="A23" s="678"/>
      <c r="B23" s="679"/>
      <c r="C23" s="679"/>
      <c r="D23" s="680"/>
      <c r="E23" s="99"/>
      <c r="F23" s="95"/>
      <c r="G23" s="119">
        <f>F23-E23</f>
        <v>0</v>
      </c>
    </row>
    <row r="24" spans="1:7" ht="13.2" customHeight="1" x14ac:dyDescent="0.25">
      <c r="A24" s="678"/>
      <c r="B24" s="679"/>
      <c r="C24" s="679"/>
      <c r="D24" s="680"/>
      <c r="E24" s="99"/>
      <c r="F24" s="95"/>
      <c r="G24" s="119">
        <f>F24-E24</f>
        <v>0</v>
      </c>
    </row>
    <row r="25" spans="1:7" x14ac:dyDescent="0.25">
      <c r="A25" s="490"/>
      <c r="B25" s="16" t="s">
        <v>118</v>
      </c>
      <c r="C25" s="14"/>
      <c r="D25" s="14"/>
      <c r="E25" s="481">
        <f>SUM(E20:E24)</f>
        <v>0</v>
      </c>
      <c r="F25" s="481">
        <f>SUM(F20:F24)</f>
        <v>0</v>
      </c>
      <c r="G25" s="481">
        <f>SUM(G20:G24)</f>
        <v>0</v>
      </c>
    </row>
    <row r="26" spans="1:7" x14ac:dyDescent="0.25">
      <c r="A26" s="491"/>
      <c r="B26" s="65"/>
      <c r="C26" s="65"/>
      <c r="D26" s="65"/>
      <c r="E26" s="65"/>
      <c r="F26" s="65"/>
      <c r="G26" s="492"/>
    </row>
    <row r="27" spans="1:7" x14ac:dyDescent="0.25">
      <c r="A27" s="493"/>
      <c r="B27" s="482" t="s">
        <v>77</v>
      </c>
      <c r="C27" s="494" t="s">
        <v>35</v>
      </c>
      <c r="D27" s="483" t="s">
        <v>36</v>
      </c>
      <c r="E27" s="483" t="s">
        <v>37</v>
      </c>
      <c r="F27" s="483" t="s">
        <v>38</v>
      </c>
      <c r="G27" s="483" t="s">
        <v>39</v>
      </c>
    </row>
    <row r="28" spans="1:7" x14ac:dyDescent="0.25">
      <c r="A28" s="495" t="s">
        <v>191</v>
      </c>
      <c r="B28" s="496"/>
      <c r="C28" s="497"/>
      <c r="D28" s="498"/>
      <c r="E28" s="498"/>
      <c r="F28" s="498"/>
      <c r="G28" s="498"/>
    </row>
    <row r="29" spans="1:7" x14ac:dyDescent="0.25">
      <c r="A29" s="499" t="s">
        <v>215</v>
      </c>
      <c r="B29" s="428"/>
      <c r="C29" s="498"/>
      <c r="D29" s="498"/>
      <c r="E29" s="498"/>
      <c r="F29" s="498"/>
      <c r="G29" s="498"/>
    </row>
    <row r="30" spans="1:7" x14ac:dyDescent="0.25">
      <c r="A30" s="426" t="s">
        <v>197</v>
      </c>
      <c r="B30" s="442"/>
      <c r="C30" s="443"/>
      <c r="D30" s="427" t="s">
        <v>91</v>
      </c>
      <c r="E30" s="427" t="s">
        <v>14</v>
      </c>
      <c r="F30" s="427" t="s">
        <v>15</v>
      </c>
      <c r="G30" s="428"/>
    </row>
    <row r="31" spans="1:7" x14ac:dyDescent="0.25">
      <c r="A31" s="426" t="s">
        <v>216</v>
      </c>
      <c r="B31" s="442"/>
      <c r="C31" s="429" t="s">
        <v>119</v>
      </c>
      <c r="D31" s="427" t="s">
        <v>69</v>
      </c>
      <c r="E31" s="427" t="s">
        <v>87</v>
      </c>
      <c r="F31" s="427" t="s">
        <v>52</v>
      </c>
      <c r="G31" s="427" t="s">
        <v>92</v>
      </c>
    </row>
    <row r="32" spans="1:7" ht="12" customHeight="1" thickBot="1" x14ac:dyDescent="0.3">
      <c r="A32" s="500" t="s">
        <v>217</v>
      </c>
      <c r="B32" s="501"/>
      <c r="C32" s="449" t="s">
        <v>83</v>
      </c>
      <c r="D32" s="432" t="s">
        <v>94</v>
      </c>
      <c r="E32" s="432" t="s">
        <v>16</v>
      </c>
      <c r="F32" s="432" t="s">
        <v>58</v>
      </c>
      <c r="G32" s="432" t="s">
        <v>18</v>
      </c>
    </row>
    <row r="33" spans="1:7" ht="12" customHeight="1" thickTop="1" x14ac:dyDescent="0.25">
      <c r="A33" s="681"/>
      <c r="B33" s="683"/>
      <c r="C33" s="502"/>
      <c r="D33" s="503"/>
      <c r="E33" s="456"/>
      <c r="F33" s="457"/>
      <c r="G33" s="481">
        <f>F33-E33</f>
        <v>0</v>
      </c>
    </row>
    <row r="34" spans="1:7" ht="12" customHeight="1" x14ac:dyDescent="0.25">
      <c r="A34" s="678"/>
      <c r="B34" s="680"/>
      <c r="C34" s="504"/>
      <c r="D34" s="504"/>
      <c r="E34" s="99"/>
      <c r="F34" s="95"/>
      <c r="G34" s="119">
        <f>F34-E34</f>
        <v>0</v>
      </c>
    </row>
    <row r="35" spans="1:7" ht="12" customHeight="1" x14ac:dyDescent="0.25">
      <c r="A35" s="678"/>
      <c r="B35" s="680"/>
      <c r="C35" s="504"/>
      <c r="D35" s="504"/>
      <c r="E35" s="99"/>
      <c r="F35" s="95"/>
      <c r="G35" s="119">
        <f>F35-E35</f>
        <v>0</v>
      </c>
    </row>
    <row r="36" spans="1:7" ht="13.95" customHeight="1" x14ac:dyDescent="0.25">
      <c r="A36" s="678"/>
      <c r="B36" s="680"/>
      <c r="C36" s="504"/>
      <c r="D36" s="504"/>
      <c r="E36" s="99"/>
      <c r="F36" s="95"/>
      <c r="G36" s="119">
        <f>F36-E36</f>
        <v>0</v>
      </c>
    </row>
    <row r="37" spans="1:7" x14ac:dyDescent="0.25">
      <c r="A37" s="300"/>
      <c r="B37" s="17" t="s">
        <v>219</v>
      </c>
      <c r="C37" s="14"/>
      <c r="D37" s="15"/>
      <c r="E37" s="481">
        <f>SUM(E33:E36)</f>
        <v>0</v>
      </c>
      <c r="F37" s="481">
        <f>SUM(F33:F36)</f>
        <v>0</v>
      </c>
      <c r="G37" s="481">
        <f>SUM(G33:G36)</f>
        <v>0</v>
      </c>
    </row>
    <row r="38" spans="1:7" x14ac:dyDescent="0.25">
      <c r="A38" s="65"/>
      <c r="B38" s="505"/>
      <c r="C38" s="505"/>
      <c r="D38" s="65"/>
      <c r="E38" s="100"/>
      <c r="F38" s="100"/>
      <c r="G38" s="81"/>
    </row>
    <row r="39" spans="1:7" ht="28.5" customHeight="1" x14ac:dyDescent="0.25">
      <c r="A39" s="698" t="s">
        <v>220</v>
      </c>
      <c r="B39" s="667"/>
      <c r="C39" s="667"/>
      <c r="D39" s="699"/>
      <c r="E39" s="481">
        <f>E15+E25+E37</f>
        <v>0</v>
      </c>
      <c r="F39" s="481">
        <f>F15+F25+F37</f>
        <v>0</v>
      </c>
      <c r="G39" s="481">
        <f>G15+G25+G37</f>
        <v>0</v>
      </c>
    </row>
    <row r="40" spans="1:7" x14ac:dyDescent="0.25">
      <c r="A40" s="65"/>
      <c r="B40" s="65"/>
      <c r="C40" s="65"/>
      <c r="D40" s="65"/>
      <c r="E40" s="65"/>
      <c r="F40" s="65"/>
      <c r="G40" s="65"/>
    </row>
    <row r="41" spans="1:7" x14ac:dyDescent="0.25">
      <c r="A41" s="65"/>
      <c r="B41" s="65"/>
      <c r="C41" s="65"/>
      <c r="D41" s="65"/>
      <c r="E41" s="656" t="s">
        <v>386</v>
      </c>
      <c r="F41" s="656"/>
      <c r="G41" s="656"/>
    </row>
    <row r="42" spans="1:7" x14ac:dyDescent="0.25">
      <c r="A42" s="65"/>
      <c r="B42" s="65"/>
      <c r="C42" s="65"/>
      <c r="D42" s="65"/>
      <c r="E42" s="65"/>
      <c r="F42" s="65"/>
      <c r="G42" s="65"/>
    </row>
    <row r="43" spans="1:7" x14ac:dyDescent="0.25">
      <c r="A43" s="65"/>
      <c r="B43" s="65"/>
      <c r="C43" s="65"/>
      <c r="D43" s="65"/>
      <c r="E43" s="65"/>
      <c r="F43" s="65"/>
      <c r="G43" s="65"/>
    </row>
    <row r="44" spans="1:7" x14ac:dyDescent="0.25">
      <c r="A44" s="65"/>
      <c r="B44" s="65"/>
      <c r="C44" s="65"/>
      <c r="D44" s="65"/>
      <c r="E44" s="65"/>
      <c r="F44" s="65"/>
      <c r="G44" s="65"/>
    </row>
    <row r="45" spans="1:7" x14ac:dyDescent="0.25">
      <c r="A45" s="65"/>
      <c r="B45" s="65"/>
      <c r="C45" s="65"/>
      <c r="D45" s="65"/>
      <c r="E45" s="65"/>
      <c r="F45" s="65"/>
      <c r="G45" s="65"/>
    </row>
  </sheetData>
  <mergeCells count="24">
    <mergeCell ref="E41:G41"/>
    <mergeCell ref="A35:B35"/>
    <mergeCell ref="A36:B36"/>
    <mergeCell ref="A33:B33"/>
    <mergeCell ref="B1:F1"/>
    <mergeCell ref="B2:F2"/>
    <mergeCell ref="A12:C12"/>
    <mergeCell ref="E12:F12"/>
    <mergeCell ref="E11:F11"/>
    <mergeCell ref="B3:F3"/>
    <mergeCell ref="B4:F4"/>
    <mergeCell ref="B6:F6"/>
    <mergeCell ref="A11:C11"/>
    <mergeCell ref="A39:D39"/>
    <mergeCell ref="A22:D22"/>
    <mergeCell ref="A23:D23"/>
    <mergeCell ref="A24:D24"/>
    <mergeCell ref="A34:B34"/>
    <mergeCell ref="A20:D20"/>
    <mergeCell ref="A21:D21"/>
    <mergeCell ref="A15:D15"/>
    <mergeCell ref="A16:D16"/>
    <mergeCell ref="A18:D18"/>
    <mergeCell ref="A19:D19"/>
  </mergeCells>
  <phoneticPr fontId="2" type="noConversion"/>
  <printOptions horizontalCentered="1"/>
  <pageMargins left="0.25" right="0.25" top="0.5" bottom="0.5" header="0.5" footer="0.25"/>
  <pageSetup orientation="landscape" r:id="rId1"/>
  <headerFooter alignWithMargins="0">
    <oddFooter>&amp;L&amp;Z&amp;F
- &amp;A&amp;RP &amp;P/&amp;N,  &amp;D, &amp;T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transitionEntry="1">
    <pageSetUpPr fitToPage="1"/>
  </sheetPr>
  <dimension ref="A1:K45"/>
  <sheetViews>
    <sheetView defaultGridColor="0" topLeftCell="A28" colorId="22" zoomScale="90" zoomScaleNormal="90" zoomScaleSheetLayoutView="110" workbookViewId="0">
      <selection activeCell="G27" sqref="G27:I27"/>
    </sheetView>
  </sheetViews>
  <sheetFormatPr defaultColWidth="7.140625" defaultRowHeight="13.2" x14ac:dyDescent="0.25"/>
  <cols>
    <col min="1" max="1" width="4" style="67" customWidth="1"/>
    <col min="2" max="2" width="12" style="67" customWidth="1"/>
    <col min="3" max="3" width="48.85546875" style="67" customWidth="1"/>
    <col min="4" max="4" width="13.85546875" style="67" customWidth="1"/>
    <col min="5" max="5" width="23" style="67" customWidth="1"/>
    <col min="6" max="6" width="22" style="67" customWidth="1"/>
    <col min="7" max="8" width="23" style="67" customWidth="1"/>
    <col min="9" max="9" width="51.140625" style="67" customWidth="1"/>
    <col min="10" max="16384" width="7.140625" style="67"/>
  </cols>
  <sheetData>
    <row r="1" spans="1:10" x14ac:dyDescent="0.25">
      <c r="A1" s="706" t="s">
        <v>199</v>
      </c>
      <c r="B1" s="706"/>
      <c r="C1" s="706"/>
      <c r="D1" s="706"/>
      <c r="E1" s="706"/>
      <c r="F1" s="706"/>
      <c r="G1" s="706"/>
      <c r="H1" s="506" t="s">
        <v>72</v>
      </c>
    </row>
    <row r="2" spans="1:10" x14ac:dyDescent="0.25">
      <c r="A2" s="706" t="str">
        <f>summary!A2</f>
        <v>SUBSTANCE ABUSE PREVENTION AND CONTROL</v>
      </c>
      <c r="B2" s="706"/>
      <c r="C2" s="706"/>
      <c r="D2" s="706"/>
      <c r="E2" s="706"/>
      <c r="F2" s="706"/>
      <c r="G2" s="706"/>
      <c r="H2" s="506" t="s">
        <v>120</v>
      </c>
    </row>
    <row r="3" spans="1:10" x14ac:dyDescent="0.25">
      <c r="A3" s="706" t="s">
        <v>0</v>
      </c>
      <c r="B3" s="706"/>
      <c r="C3" s="706"/>
      <c r="D3" s="706"/>
      <c r="E3" s="706"/>
      <c r="F3" s="706"/>
      <c r="G3" s="706"/>
      <c r="H3" s="506" t="s">
        <v>73</v>
      </c>
    </row>
    <row r="4" spans="1:10" x14ac:dyDescent="0.25">
      <c r="A4" s="707" t="str">
        <f>summary!A4</f>
        <v>FISCAL YEAR 2019-20</v>
      </c>
      <c r="B4" s="707"/>
      <c r="C4" s="707"/>
      <c r="D4" s="707"/>
      <c r="E4" s="707"/>
      <c r="F4" s="707"/>
      <c r="G4" s="707"/>
    </row>
    <row r="5" spans="1:10" x14ac:dyDescent="0.25">
      <c r="A5" s="69"/>
      <c r="B5" s="69"/>
    </row>
    <row r="6" spans="1:10" ht="11.25" customHeight="1" x14ac:dyDescent="0.25">
      <c r="A6" s="700" t="s">
        <v>146</v>
      </c>
      <c r="B6" s="700"/>
      <c r="C6" s="700"/>
      <c r="D6" s="700"/>
      <c r="E6" s="700"/>
      <c r="F6" s="700"/>
      <c r="G6" s="700"/>
      <c r="H6" s="355"/>
      <c r="J6" s="355"/>
    </row>
    <row r="7" spans="1:10" x14ac:dyDescent="0.25">
      <c r="A7" s="69"/>
      <c r="B7" s="69"/>
      <c r="C7" s="65"/>
    </row>
    <row r="8" spans="1:10" s="6" customFormat="1" ht="13.5" customHeight="1" x14ac:dyDescent="0.25">
      <c r="A8" s="640">
        <f>summary!C14</f>
        <v>0</v>
      </c>
      <c r="B8" s="640"/>
      <c r="C8" s="640"/>
      <c r="D8" s="113"/>
      <c r="F8" s="10">
        <f>'schedule P1'!G9</f>
        <v>0</v>
      </c>
      <c r="H8" s="3">
        <f ca="1">'schedule P1'!J9</f>
        <v>44411</v>
      </c>
    </row>
    <row r="9" spans="1:10" x14ac:dyDescent="0.25">
      <c r="A9" s="322"/>
      <c r="B9" s="300" t="s">
        <v>95</v>
      </c>
      <c r="C9" s="322"/>
      <c r="D9" s="322"/>
      <c r="E9" s="65"/>
      <c r="F9" s="299" t="s">
        <v>90</v>
      </c>
      <c r="H9" s="299" t="s">
        <v>70</v>
      </c>
    </row>
    <row r="12" spans="1:10" ht="13.8" thickBot="1" x14ac:dyDescent="0.3">
      <c r="A12" s="507" t="s">
        <v>431</v>
      </c>
      <c r="B12" s="146"/>
      <c r="C12" s="146"/>
      <c r="D12" s="146"/>
      <c r="E12" s="146"/>
      <c r="F12" s="146"/>
      <c r="G12" s="146"/>
      <c r="H12" s="146"/>
      <c r="I12" s="146"/>
    </row>
    <row r="13" spans="1:10" ht="14.4" thickTop="1" thickBot="1" x14ac:dyDescent="0.3">
      <c r="A13" s="508"/>
      <c r="B13" s="509"/>
      <c r="C13" s="509"/>
      <c r="D13" s="509"/>
      <c r="E13" s="509"/>
      <c r="F13" s="509"/>
      <c r="G13" s="509"/>
      <c r="H13" s="509"/>
      <c r="I13" s="510"/>
    </row>
    <row r="14" spans="1:10" x14ac:dyDescent="0.25">
      <c r="A14" s="511" t="s">
        <v>121</v>
      </c>
      <c r="B14" s="512"/>
      <c r="C14" s="512"/>
      <c r="D14" s="512"/>
      <c r="E14" s="512"/>
      <c r="F14" s="512"/>
      <c r="G14" s="512"/>
      <c r="H14" s="512"/>
      <c r="I14" s="513"/>
    </row>
    <row r="15" spans="1:10" ht="13.8" thickBot="1" x14ac:dyDescent="0.3">
      <c r="A15" s="514"/>
      <c r="B15" s="515"/>
      <c r="C15" s="515"/>
      <c r="D15" s="515"/>
      <c r="E15" s="515"/>
      <c r="F15" s="515"/>
      <c r="G15" s="515"/>
      <c r="H15" s="515"/>
      <c r="I15" s="516"/>
    </row>
    <row r="16" spans="1:10" ht="13.8" thickTop="1" x14ac:dyDescent="0.25">
      <c r="A16" s="517"/>
      <c r="B16" s="114"/>
      <c r="C16" s="114"/>
      <c r="D16" s="114"/>
      <c r="E16" s="114"/>
      <c r="F16" s="114"/>
      <c r="G16" s="114"/>
      <c r="H16" s="114"/>
      <c r="I16" s="518"/>
    </row>
    <row r="17" spans="1:9" ht="25.5" customHeight="1" x14ac:dyDescent="0.25">
      <c r="A17" s="517"/>
      <c r="B17" s="114"/>
      <c r="C17" s="519" t="s">
        <v>246</v>
      </c>
      <c r="D17" s="149" t="s">
        <v>122</v>
      </c>
      <c r="E17" s="520"/>
      <c r="F17" s="149" t="s">
        <v>122</v>
      </c>
      <c r="G17" s="704">
        <f>IF(ISERROR(+E17/E18),0,+E17/E18)</f>
        <v>0</v>
      </c>
      <c r="H17" s="140" t="s">
        <v>123</v>
      </c>
      <c r="I17" s="518"/>
    </row>
    <row r="18" spans="1:9" x14ac:dyDescent="0.25">
      <c r="A18" s="517"/>
      <c r="B18" s="114"/>
      <c r="C18" s="140" t="s">
        <v>245</v>
      </c>
      <c r="D18" s="114"/>
      <c r="E18" s="323"/>
      <c r="F18" s="114"/>
      <c r="G18" s="705"/>
      <c r="H18" s="521" t="s">
        <v>124</v>
      </c>
      <c r="I18" s="518"/>
    </row>
    <row r="19" spans="1:9" x14ac:dyDescent="0.25">
      <c r="A19" s="517"/>
      <c r="B19" s="114"/>
      <c r="C19" s="114"/>
      <c r="D19" s="114"/>
      <c r="E19" s="114"/>
      <c r="F19" s="114"/>
      <c r="G19" s="114"/>
      <c r="H19" s="24"/>
      <c r="I19" s="518"/>
    </row>
    <row r="20" spans="1:9" x14ac:dyDescent="0.25">
      <c r="A20" s="522"/>
      <c r="B20" s="523"/>
      <c r="C20" s="523"/>
      <c r="D20" s="524"/>
      <c r="E20" s="525" t="s">
        <v>78</v>
      </c>
      <c r="F20" s="114"/>
      <c r="G20" s="114"/>
      <c r="H20" s="114"/>
      <c r="I20" s="518"/>
    </row>
    <row r="21" spans="1:9" ht="13.8" thickBot="1" x14ac:dyDescent="0.3">
      <c r="A21" s="447" t="s">
        <v>19</v>
      </c>
      <c r="B21" s="526"/>
      <c r="C21" s="526"/>
      <c r="D21" s="449" t="s">
        <v>221</v>
      </c>
      <c r="E21" s="432" t="s">
        <v>125</v>
      </c>
      <c r="F21" s="114"/>
      <c r="G21" s="114"/>
      <c r="H21" s="114"/>
      <c r="I21" s="518"/>
    </row>
    <row r="22" spans="1:9" ht="24.75" customHeight="1" thickTop="1" x14ac:dyDescent="0.25">
      <c r="A22" s="701" t="s">
        <v>126</v>
      </c>
      <c r="B22" s="702"/>
      <c r="C22" s="703"/>
      <c r="D22" s="527" t="s">
        <v>21</v>
      </c>
      <c r="E22" s="128">
        <f>summary!I26</f>
        <v>0</v>
      </c>
      <c r="F22" s="114"/>
      <c r="G22" s="114"/>
      <c r="H22" s="114"/>
      <c r="I22" s="518"/>
    </row>
    <row r="23" spans="1:9" ht="21.75" customHeight="1" x14ac:dyDescent="0.25">
      <c r="A23" s="713" t="s">
        <v>127</v>
      </c>
      <c r="B23" s="714"/>
      <c r="C23" s="715"/>
      <c r="D23" s="528" t="s">
        <v>23</v>
      </c>
      <c r="E23" s="129">
        <f>summary!I27</f>
        <v>0</v>
      </c>
      <c r="F23" s="114"/>
      <c r="G23" s="68"/>
      <c r="H23" s="68"/>
      <c r="I23" s="529"/>
    </row>
    <row r="24" spans="1:9" ht="24.75" customHeight="1" x14ac:dyDescent="0.25">
      <c r="A24" s="530" t="s">
        <v>128</v>
      </c>
      <c r="B24" s="531"/>
      <c r="C24" s="532"/>
      <c r="D24" s="528" t="s">
        <v>25</v>
      </c>
      <c r="E24" s="129">
        <f>summary!I28</f>
        <v>0</v>
      </c>
      <c r="F24" s="533"/>
      <c r="G24" s="723" t="s">
        <v>222</v>
      </c>
      <c r="H24" s="724"/>
      <c r="I24" s="725"/>
    </row>
    <row r="25" spans="1:9" ht="39" customHeight="1" thickBot="1" x14ac:dyDescent="0.3">
      <c r="A25" s="716" t="s">
        <v>130</v>
      </c>
      <c r="B25" s="717"/>
      <c r="C25" s="718"/>
      <c r="D25" s="534" t="s">
        <v>27</v>
      </c>
      <c r="E25" s="130">
        <f>summary!I29</f>
        <v>0</v>
      </c>
      <c r="F25" s="535" t="s">
        <v>223</v>
      </c>
      <c r="G25" s="536" t="s">
        <v>224</v>
      </c>
      <c r="H25" s="536" t="s">
        <v>225</v>
      </c>
      <c r="I25" s="537" t="s">
        <v>226</v>
      </c>
    </row>
    <row r="26" spans="1:9" ht="19.5" customHeight="1" thickTop="1" thickBot="1" x14ac:dyDescent="0.3">
      <c r="A26" s="726" t="s">
        <v>45</v>
      </c>
      <c r="B26" s="727"/>
      <c r="C26" s="727"/>
      <c r="D26" s="728"/>
      <c r="E26" s="128">
        <f>SUM(E22:E25)</f>
        <v>0</v>
      </c>
      <c r="F26" s="11">
        <f>G17</f>
        <v>0</v>
      </c>
      <c r="G26" s="128">
        <f>E26*F26</f>
        <v>0</v>
      </c>
      <c r="H26" s="101"/>
      <c r="I26" s="128">
        <f>H26-G26</f>
        <v>0</v>
      </c>
    </row>
    <row r="27" spans="1:9" ht="15.6" customHeight="1" thickTop="1" thickBot="1" x14ac:dyDescent="0.3">
      <c r="A27" s="538"/>
      <c r="B27" s="539"/>
      <c r="C27" s="539"/>
      <c r="D27" s="539"/>
      <c r="E27" s="539"/>
      <c r="F27" s="539"/>
      <c r="G27" s="708" t="s">
        <v>382</v>
      </c>
      <c r="H27" s="708"/>
      <c r="I27" s="709"/>
    </row>
    <row r="28" spans="1:9" ht="15" customHeight="1" thickTop="1" thickBot="1" x14ac:dyDescent="0.3">
      <c r="A28" s="540" t="s">
        <v>132</v>
      </c>
      <c r="B28" s="541"/>
      <c r="C28" s="541"/>
      <c r="D28" s="541"/>
      <c r="E28" s="541"/>
      <c r="F28" s="541"/>
      <c r="G28" s="542"/>
      <c r="H28" s="542"/>
      <c r="I28" s="543"/>
    </row>
    <row r="29" spans="1:9" ht="38.25" customHeight="1" thickTop="1" x14ac:dyDescent="0.25">
      <c r="A29" s="517"/>
      <c r="B29" s="114"/>
      <c r="C29" s="114"/>
      <c r="D29" s="114"/>
      <c r="E29" s="114"/>
      <c r="F29" s="114"/>
      <c r="G29" s="114"/>
      <c r="H29" s="114"/>
      <c r="I29" s="518"/>
    </row>
    <row r="30" spans="1:9" ht="12.75" customHeight="1" x14ac:dyDescent="0.25">
      <c r="A30" s="517"/>
      <c r="B30" s="114"/>
      <c r="C30" s="519" t="s">
        <v>247</v>
      </c>
      <c r="D30" s="149" t="s">
        <v>122</v>
      </c>
      <c r="E30" s="291">
        <f>'schedule P1'!I28</f>
        <v>0</v>
      </c>
      <c r="F30" s="149" t="s">
        <v>122</v>
      </c>
      <c r="G30" s="719">
        <f>IF(ISERROR(+E30/E31),0,+E30/E31)</f>
        <v>0</v>
      </c>
      <c r="H30" s="721" t="s">
        <v>123</v>
      </c>
      <c r="I30" s="722"/>
    </row>
    <row r="31" spans="1:9" x14ac:dyDescent="0.25">
      <c r="A31" s="517"/>
      <c r="B31" s="114"/>
      <c r="C31" s="140" t="s">
        <v>248</v>
      </c>
      <c r="D31" s="114"/>
      <c r="E31" s="544"/>
      <c r="F31" s="114"/>
      <c r="G31" s="720"/>
      <c r="H31" s="721" t="s">
        <v>124</v>
      </c>
      <c r="I31" s="722"/>
    </row>
    <row r="32" spans="1:9" x14ac:dyDescent="0.25">
      <c r="A32" s="517"/>
      <c r="B32" s="114"/>
      <c r="C32" s="114"/>
      <c r="D32" s="114"/>
      <c r="E32" s="114"/>
      <c r="F32" s="114"/>
      <c r="G32" s="114"/>
      <c r="H32" s="114"/>
      <c r="I32" s="518"/>
    </row>
    <row r="33" spans="1:11" x14ac:dyDescent="0.25">
      <c r="A33" s="517"/>
      <c r="B33" s="114"/>
      <c r="C33" s="114"/>
      <c r="D33" s="114"/>
      <c r="E33" s="114"/>
      <c r="F33" s="114"/>
      <c r="G33" s="545" t="s">
        <v>77</v>
      </c>
      <c r="H33" s="545" t="s">
        <v>35</v>
      </c>
      <c r="I33" s="546" t="s">
        <v>36</v>
      </c>
    </row>
    <row r="34" spans="1:11" x14ac:dyDescent="0.25">
      <c r="A34" s="440"/>
      <c r="B34" s="441"/>
      <c r="C34" s="441"/>
      <c r="D34" s="441"/>
      <c r="E34" s="425"/>
      <c r="F34" s="525" t="s">
        <v>123</v>
      </c>
      <c r="G34" s="442"/>
      <c r="H34" s="488" t="s">
        <v>15</v>
      </c>
      <c r="I34" s="547"/>
    </row>
    <row r="35" spans="1:11" x14ac:dyDescent="0.25">
      <c r="A35" s="445"/>
      <c r="B35" s="442"/>
      <c r="C35" s="442"/>
      <c r="D35" s="442"/>
      <c r="E35" s="429" t="s">
        <v>123</v>
      </c>
      <c r="F35" s="427" t="s">
        <v>129</v>
      </c>
      <c r="G35" s="488" t="s">
        <v>14</v>
      </c>
      <c r="H35" s="488" t="s">
        <v>52</v>
      </c>
      <c r="I35" s="446" t="s">
        <v>133</v>
      </c>
    </row>
    <row r="36" spans="1:11" ht="13.8" thickBot="1" x14ac:dyDescent="0.3">
      <c r="A36" s="548"/>
      <c r="B36" s="549"/>
      <c r="C36" s="549"/>
      <c r="D36" s="549"/>
      <c r="E36" s="550" t="s">
        <v>134</v>
      </c>
      <c r="F36" s="551" t="s">
        <v>131</v>
      </c>
      <c r="G36" s="489" t="s">
        <v>16</v>
      </c>
      <c r="H36" s="489" t="s">
        <v>58</v>
      </c>
      <c r="I36" s="450" t="s">
        <v>18</v>
      </c>
    </row>
    <row r="37" spans="1:11" ht="16.5" customHeight="1" thickTop="1" thickBot="1" x14ac:dyDescent="0.3">
      <c r="A37" s="552"/>
      <c r="B37" s="553"/>
      <c r="C37" s="553"/>
      <c r="D37" s="553"/>
      <c r="E37" s="101"/>
      <c r="F37" s="12">
        <f>G30</f>
        <v>0</v>
      </c>
      <c r="G37" s="128">
        <f>E37*F37</f>
        <v>0</v>
      </c>
      <c r="H37" s="111"/>
      <c r="I37" s="128">
        <f>H37-G37</f>
        <v>0</v>
      </c>
    </row>
    <row r="38" spans="1:11" ht="16.2" customHeight="1" thickTop="1" thickBot="1" x14ac:dyDescent="0.3">
      <c r="A38" s="538"/>
      <c r="B38" s="539"/>
      <c r="C38" s="539"/>
      <c r="D38" s="539"/>
      <c r="E38" s="539"/>
      <c r="F38" s="539"/>
      <c r="G38" s="708" t="s">
        <v>382</v>
      </c>
      <c r="H38" s="708"/>
      <c r="I38" s="709"/>
      <c r="J38" s="554"/>
    </row>
    <row r="39" spans="1:11" ht="39.75" customHeight="1" thickTop="1" thickBot="1" x14ac:dyDescent="0.3">
      <c r="A39" s="710" t="s">
        <v>243</v>
      </c>
      <c r="B39" s="711"/>
      <c r="C39" s="711"/>
      <c r="D39" s="711"/>
      <c r="E39" s="711"/>
      <c r="F39" s="711"/>
      <c r="G39" s="711"/>
      <c r="H39" s="711"/>
      <c r="I39" s="712"/>
      <c r="J39" s="555"/>
    </row>
    <row r="40" spans="1:11" ht="16.2" customHeight="1" thickTop="1" x14ac:dyDescent="0.25">
      <c r="A40" s="61"/>
      <c r="B40" s="62"/>
      <c r="C40" s="56"/>
      <c r="D40" s="56"/>
      <c r="E40" s="56"/>
      <c r="F40" s="56"/>
      <c r="G40" s="56"/>
      <c r="H40" s="56"/>
      <c r="I40" s="57"/>
    </row>
    <row r="41" spans="1:11" ht="16.2" customHeight="1" x14ac:dyDescent="0.25">
      <c r="A41" s="61"/>
      <c r="B41" s="62"/>
      <c r="C41" s="56"/>
      <c r="D41" s="56"/>
      <c r="E41" s="56"/>
      <c r="F41" s="56"/>
      <c r="G41" s="56"/>
      <c r="H41" s="56"/>
      <c r="I41" s="57"/>
    </row>
    <row r="42" spans="1:11" ht="16.2" customHeight="1" thickBot="1" x14ac:dyDescent="0.3">
      <c r="A42" s="63"/>
      <c r="B42" s="58"/>
      <c r="C42" s="58"/>
      <c r="D42" s="58"/>
      <c r="E42" s="58"/>
      <c r="F42" s="58"/>
      <c r="G42" s="58"/>
      <c r="H42" s="59"/>
      <c r="I42" s="60"/>
    </row>
    <row r="43" spans="1:11" s="68" customFormat="1" ht="12" hidden="1" customHeight="1" x14ac:dyDescent="0.25">
      <c r="A43" s="18"/>
      <c r="B43" s="15"/>
      <c r="C43" s="15"/>
      <c r="D43" s="15"/>
      <c r="E43" s="15"/>
      <c r="F43" s="15"/>
      <c r="G43" s="15"/>
      <c r="H43" s="15"/>
      <c r="I43" s="19"/>
    </row>
    <row r="44" spans="1:11" s="68" customFormat="1" ht="11.25" hidden="1" customHeight="1" x14ac:dyDescent="0.25">
      <c r="A44" s="20"/>
      <c r="B44" s="21"/>
      <c r="C44" s="21"/>
      <c r="D44" s="21"/>
      <c r="E44" s="21"/>
      <c r="F44" s="21"/>
      <c r="G44" s="21"/>
      <c r="H44" s="22"/>
      <c r="I44" s="23"/>
    </row>
    <row r="45" spans="1:11" hidden="1" x14ac:dyDescent="0.25">
      <c r="A45" s="555"/>
      <c r="B45" s="68"/>
      <c r="C45" s="68"/>
      <c r="D45" s="68"/>
      <c r="E45" s="68"/>
      <c r="F45" s="68"/>
      <c r="G45" s="68"/>
      <c r="H45" s="68"/>
      <c r="I45" s="529"/>
      <c r="J45" s="68"/>
      <c r="K45" s="68"/>
    </row>
  </sheetData>
  <mergeCells count="18">
    <mergeCell ref="G38:I38"/>
    <mergeCell ref="A39:I39"/>
    <mergeCell ref="A23:C23"/>
    <mergeCell ref="A25:C25"/>
    <mergeCell ref="G27:I27"/>
    <mergeCell ref="G30:G31"/>
    <mergeCell ref="H30:I30"/>
    <mergeCell ref="H31:I31"/>
    <mergeCell ref="G24:I24"/>
    <mergeCell ref="A26:D26"/>
    <mergeCell ref="A6:G6"/>
    <mergeCell ref="A22:C22"/>
    <mergeCell ref="G17:G18"/>
    <mergeCell ref="A1:G1"/>
    <mergeCell ref="A2:G2"/>
    <mergeCell ref="A3:G3"/>
    <mergeCell ref="A4:G4"/>
    <mergeCell ref="A8:C8"/>
  </mergeCells>
  <phoneticPr fontId="2" type="noConversion"/>
  <printOptions horizontalCentered="1"/>
  <pageMargins left="0.25" right="0.25" top="0.5" bottom="0.5" header="0.5" footer="0.25"/>
  <pageSetup scale="80" orientation="landscape" cellComments="asDisplayed" r:id="rId1"/>
  <headerFooter alignWithMargins="0">
    <oddFooter>&amp;L&amp;Z&amp;F
- &amp;A&amp;RP &amp;P/&amp;N,  &amp;D,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17</vt:i4>
      </vt:variant>
    </vt:vector>
  </HeadingPairs>
  <TitlesOfParts>
    <vt:vector size="27" baseType="lpstr">
      <vt:lpstr>summary</vt:lpstr>
      <vt:lpstr>Cost Report Certification</vt:lpstr>
      <vt:lpstr>schedule P1</vt:lpstr>
      <vt:lpstr>schedule P1 (2)</vt:lpstr>
      <vt:lpstr>Schedule P2</vt:lpstr>
      <vt:lpstr>schedule P3</vt:lpstr>
      <vt:lpstr>schedule P4</vt:lpstr>
      <vt:lpstr>schedule P4 (2)</vt:lpstr>
      <vt:lpstr>schedule P5</vt:lpstr>
      <vt:lpstr>instructions</vt:lpstr>
      <vt:lpstr>B</vt:lpstr>
      <vt:lpstr>C_</vt:lpstr>
      <vt:lpstr>E</vt:lpstr>
      <vt:lpstr>F</vt:lpstr>
      <vt:lpstr>G</vt:lpstr>
      <vt:lpstr>H</vt:lpstr>
      <vt:lpstr>'Cost Report Certification'!Print_Area</vt:lpstr>
      <vt:lpstr>instructions!Print_Area</vt:lpstr>
      <vt:lpstr>'schedule P1'!Print_Area</vt:lpstr>
      <vt:lpstr>'schedule P1 (2)'!Print_Area</vt:lpstr>
      <vt:lpstr>'Schedule P2'!Print_Area</vt:lpstr>
      <vt:lpstr>'schedule P3'!Print_Area</vt:lpstr>
      <vt:lpstr>'schedule P4'!Print_Area</vt:lpstr>
      <vt:lpstr>'schedule P4 (2)'!Print_Area</vt:lpstr>
      <vt:lpstr>'schedule P5'!Print_Area</vt:lpstr>
      <vt:lpstr>summary!Print_Area</vt:lpstr>
      <vt:lpstr>instructions!Print_Titles</vt:lpstr>
    </vt:vector>
  </TitlesOfParts>
  <Company>DHS-ADPA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Vella Louie</cp:lastModifiedBy>
  <cp:lastPrinted>2021-07-30T21:57:29Z</cp:lastPrinted>
  <dcterms:created xsi:type="dcterms:W3CDTF">1999-07-12T20:20:09Z</dcterms:created>
  <dcterms:modified xsi:type="dcterms:W3CDTF">2021-08-03T21:44:13Z</dcterms:modified>
</cp:coreProperties>
</file>